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Daily closing" sheetId="3" state="visible" r:id="rId3"/>
    <sheet xmlns:r="http://schemas.openxmlformats.org/officeDocument/2006/relationships" name="Petty expenses" sheetId="4" state="visible" r:id="rId4"/>
    <sheet xmlns:r="http://schemas.openxmlformats.org/officeDocument/2006/relationships" name="Closing slip" sheetId="5" state="visible" r:id="rId5"/>
    <sheet xmlns:r="http://schemas.openxmlformats.org/officeDocument/2006/relationships" name="Summary" sheetId="6" state="visible" r:id="rId6"/>
  </sheets>
  <definedNames>
    <definedName name="Branches">'Settings'!$A$10:$A$29</definedName>
    <definedName name="Shifts">'Settings'!$B$10:$B$29</definedName>
    <definedName name="Staff">'Settings'!$C$10:$C$29</definedName>
    <definedName name="Methods">'Settings'!$D$10:$D$14</definedName>
    <definedName name="ExpenseTypes">'Settings'!$E$10:$E$29</definedName>
    <definedName name="Reasons">'Settings'!$F$10:$F$29</definedName>
    <definedName name="YesNo">'Settings'!$G$10:$G$11</definedName>
    <definedName name="_xlnm._FilterDatabase" localSheetId="2" hidden="1">'Daily closing'!$A$2:$W$1002</definedName>
    <definedName name="_xlnm.Print_Area" localSheetId="4">'Closing slip'!$A$1:$E$21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mmm yyyy"/>
    <numFmt numFmtId="168" formatCode="mmmm 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B83232"/>
      <sz val="10"/>
    </font>
    <font>
      <name val="Arial"/>
      <b val="1"/>
      <color rgb="005B2A6E"/>
      <sz val="10"/>
    </font>
  </fonts>
  <fills count="8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  <fill>
      <patternFill patternType="solid">
        <fgColor rgb="00D9F2E3"/>
      </patternFill>
    </fill>
  </fills>
  <borders count="3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2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4" borderId="1" applyAlignment="1" pivotButton="0" quotePrefix="0" xfId="8">
      <alignment horizontal="left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9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4" fontId="2" fillId="4" borderId="1" applyAlignment="1" pivotButton="0" quotePrefix="0" xfId="9">
      <alignment horizontal="center" vertical="center" readingOrder="1"/>
    </xf>
    <xf numFmtId="167" fontId="2" fillId="4" borderId="1" applyAlignment="1" pivotButton="0" quotePrefix="0" xfId="12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0" fontId="7" fillId="0" borderId="2" applyAlignment="1" pivotButton="0" quotePrefix="0" xfId="14">
      <alignment horizontal="left" vertical="center" readingOrder="1"/>
    </xf>
    <xf numFmtId="3" fontId="2" fillId="4" borderId="1" applyAlignment="1" pivotButton="0" quotePrefix="0" xfId="10">
      <alignment horizontal="center" vertical="center" readingOrder="1"/>
    </xf>
    <xf numFmtId="0" fontId="8" fillId="0" borderId="2" applyAlignment="1" pivotButton="0" quotePrefix="0" xfId="14">
      <alignment horizontal="left" vertical="center" readingOrder="1"/>
    </xf>
    <xf numFmtId="4" fontId="3" fillId="4" borderId="1" applyAlignment="1" pivotButton="0" quotePrefix="0" xfId="9">
      <alignment horizontal="center" vertical="center" readingOrder="1"/>
    </xf>
    <xf numFmtId="168" fontId="2" fillId="3" borderId="1" applyAlignment="1" applyProtection="1" pivotButton="0" quotePrefix="0" xfId="6">
      <alignment horizontal="center" vertical="center" readingOrder="1"/>
      <protection locked="0" hidden="0"/>
    </xf>
    <xf numFmtId="166" fontId="3" fillId="7" borderId="1" applyAlignment="1" pivotButton="0" quotePrefix="0" xfId="11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Medicolize</author>
  </authors>
  <commentList>
    <comment ref="Q2" authorId="0" shapeId="0">
      <text>
        <t>A reason is required when there is a difference. Left empty, the Status column shows "Reason needed" and the cell turns red.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daily-cash-closing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6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daily-cash-closing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G30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4" customWidth="1" min="3" max="3"/>
    <col width="18" customWidth="1" min="4" max="4"/>
    <col width="20" customWidth="1" min="5" max="5"/>
    <col width="20" customWidth="1" min="6" max="6"/>
    <col width="26" customWidth="1" min="7" max="7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cells. The lists here feed the dropdowns on every sheet.</t>
        </is>
      </c>
    </row>
    <row r="3">
      <c r="A3" s="3" t="inlineStr">
        <is>
          <t>Clinic name</t>
        </is>
      </c>
      <c r="B3" s="4" t="inlineStr">
        <is>
          <t>Al Noor Medical Centre</t>
        </is>
      </c>
    </row>
    <row r="4">
      <c r="A4" s="3" t="inlineStr">
        <is>
          <t>Currency</t>
        </is>
      </c>
      <c r="B4" s="4" t="inlineStr">
        <is>
          <t>SAR</t>
        </is>
      </c>
    </row>
    <row r="5">
      <c r="A5" s="3" t="inlineStr">
        <is>
          <t>Usual opening float</t>
        </is>
      </c>
      <c r="B5" s="5" t="n">
        <v>500</v>
      </c>
    </row>
    <row r="9" ht="30" customHeight="1">
      <c r="A9" s="6" t="inlineStr">
        <is>
          <t>Branches</t>
        </is>
      </c>
      <c r="B9" s="6" t="inlineStr">
        <is>
          <t>Shifts</t>
        </is>
      </c>
      <c r="C9" s="6" t="inlineStr">
        <is>
          <t>Staff</t>
        </is>
      </c>
      <c r="D9" s="6" t="inlineStr">
        <is>
          <t>Payment methods</t>
        </is>
      </c>
      <c r="E9" s="6" t="inlineStr">
        <is>
          <t>Expense types</t>
        </is>
      </c>
      <c r="F9" s="6" t="inlineStr">
        <is>
          <t>Difference reasons</t>
        </is>
      </c>
      <c r="G9" s="6" t="inlineStr">
        <is>
          <t>Yes / No</t>
        </is>
      </c>
    </row>
    <row r="10">
      <c r="A10" s="4" t="inlineStr">
        <is>
          <t>Main branch</t>
        </is>
      </c>
      <c r="B10" s="4" t="inlineStr">
        <is>
          <t>Morning</t>
        </is>
      </c>
      <c r="C10" s="4" t="inlineStr">
        <is>
          <t>Reem Abdullah</t>
        </is>
      </c>
      <c r="D10" s="7" t="inlineStr">
        <is>
          <t>Cash</t>
        </is>
      </c>
      <c r="E10" s="4" t="inlineStr">
        <is>
          <t>Cleaning supplies</t>
        </is>
      </c>
      <c r="F10" s="4" t="inlineStr">
        <is>
          <t>Counting error</t>
        </is>
      </c>
      <c r="G10" s="7" t="inlineStr">
        <is>
          <t>Yes</t>
        </is>
      </c>
    </row>
    <row r="11">
      <c r="A11" s="4" t="inlineStr">
        <is>
          <t>North branch</t>
        </is>
      </c>
      <c r="B11" s="4" t="inlineStr">
        <is>
          <t>Evening</t>
        </is>
      </c>
      <c r="C11" s="4" t="inlineStr">
        <is>
          <t>Hala Samir</t>
        </is>
      </c>
      <c r="D11" s="7" t="inlineStr">
        <is>
          <t>Card</t>
        </is>
      </c>
      <c r="E11" s="4" t="inlineStr">
        <is>
          <t>Refreshments</t>
        </is>
      </c>
      <c r="F11" s="4" t="inlineStr">
        <is>
          <t>Wrong change given</t>
        </is>
      </c>
      <c r="G11" s="7" t="inlineStr">
        <is>
          <t>No</t>
        </is>
      </c>
    </row>
    <row r="12">
      <c r="A12" s="4" t="n"/>
      <c r="B12" s="4" t="n"/>
      <c r="C12" s="4" t="inlineStr">
        <is>
          <t>Mona Fahad</t>
        </is>
      </c>
      <c r="D12" s="7" t="inlineStr">
        <is>
          <t>Transfer</t>
        </is>
      </c>
      <c r="E12" s="4" t="inlineStr">
        <is>
          <t>Transport</t>
        </is>
      </c>
      <c r="F12" s="4" t="inlineStr">
        <is>
          <t>Expense not recorded</t>
        </is>
      </c>
      <c r="G12" s="7" t="n"/>
    </row>
    <row r="13">
      <c r="A13" s="4" t="n"/>
      <c r="B13" s="4" t="n"/>
      <c r="C13" s="4" t="inlineStr">
        <is>
          <t>Salma Nasser</t>
        </is>
      </c>
      <c r="D13" s="7" t="inlineStr">
        <is>
          <t>Payment link</t>
        </is>
      </c>
      <c r="E13" s="4" t="inlineStr">
        <is>
          <t>Stationery</t>
        </is>
      </c>
      <c r="F13" s="4" t="inlineStr">
        <is>
          <t>Refund not recorded</t>
        </is>
      </c>
      <c r="G13" s="7" t="n"/>
    </row>
    <row r="14">
      <c r="A14" s="4" t="n"/>
      <c r="B14" s="4" t="n"/>
      <c r="C14" s="4" t="inlineStr">
        <is>
          <t>Omar Hassan</t>
        </is>
      </c>
      <c r="D14" s="7" t="inlineStr">
        <is>
          <t>Insurance (pending)</t>
        </is>
      </c>
      <c r="E14" s="4" t="inlineStr">
        <is>
          <t>Small repairs</t>
        </is>
      </c>
      <c r="F14" s="4" t="inlineStr">
        <is>
          <t>Payment on the wrong method</t>
        </is>
      </c>
      <c r="G14" s="7" t="n"/>
    </row>
    <row r="15">
      <c r="A15" s="4" t="n"/>
      <c r="B15" s="4" t="n"/>
      <c r="C15" s="4" t="inlineStr">
        <is>
          <t>Yasmin Ali</t>
        </is>
      </c>
      <c r="D15" s="7" t="n"/>
      <c r="E15" s="4" t="inlineStr">
        <is>
          <t>Other</t>
        </is>
      </c>
      <c r="F15" s="4" t="inlineStr">
        <is>
          <t>Other (see note)</t>
        </is>
      </c>
      <c r="G15" s="7" t="n"/>
    </row>
    <row r="16">
      <c r="A16" s="4" t="n"/>
      <c r="B16" s="4" t="n"/>
      <c r="C16" s="4" t="inlineStr">
        <is>
          <t>Fatima Saad</t>
        </is>
      </c>
      <c r="D16" s="7" t="n"/>
      <c r="E16" s="4" t="n"/>
      <c r="F16" s="4" t="n"/>
      <c r="G16" s="7" t="n"/>
    </row>
    <row r="17">
      <c r="A17" s="4" t="n"/>
      <c r="B17" s="4" t="n"/>
      <c r="C17" s="4" t="inlineStr">
        <is>
          <t>Youssef Kamal</t>
        </is>
      </c>
      <c r="D17" s="7" t="n"/>
      <c r="E17" s="4" t="n"/>
      <c r="F17" s="4" t="n"/>
      <c r="G17" s="7" t="n"/>
    </row>
    <row r="18">
      <c r="A18" s="4" t="n"/>
      <c r="B18" s="4" t="n"/>
      <c r="C18" s="4" t="inlineStr">
        <is>
          <t>Dina Mahmoud</t>
        </is>
      </c>
      <c r="D18" s="7" t="n"/>
      <c r="E18" s="4" t="n"/>
      <c r="F18" s="4" t="n"/>
      <c r="G18" s="7" t="n"/>
    </row>
    <row r="19">
      <c r="A19" s="4" t="n"/>
      <c r="B19" s="4" t="n"/>
      <c r="C19" s="4" t="n"/>
      <c r="D19" s="7" t="n"/>
      <c r="E19" s="4" t="n"/>
      <c r="F19" s="4" t="n"/>
      <c r="G19" s="7" t="n"/>
    </row>
    <row r="20">
      <c r="A20" s="4" t="n"/>
      <c r="B20" s="4" t="n"/>
      <c r="C20" s="4" t="n"/>
      <c r="D20" s="7" t="n"/>
      <c r="E20" s="4" t="n"/>
      <c r="F20" s="4" t="n"/>
      <c r="G20" s="7" t="n"/>
    </row>
    <row r="21">
      <c r="A21" s="4" t="n"/>
      <c r="B21" s="4" t="n"/>
      <c r="C21" s="4" t="n"/>
      <c r="D21" s="7" t="n"/>
      <c r="E21" s="4" t="n"/>
      <c r="F21" s="4" t="n"/>
      <c r="G21" s="7" t="n"/>
    </row>
    <row r="22">
      <c r="A22" s="4" t="n"/>
      <c r="B22" s="4" t="n"/>
      <c r="C22" s="4" t="n"/>
      <c r="D22" s="7" t="n"/>
      <c r="E22" s="4" t="n"/>
      <c r="F22" s="4" t="n"/>
      <c r="G22" s="7" t="n"/>
    </row>
    <row r="23">
      <c r="A23" s="4" t="n"/>
      <c r="B23" s="4" t="n"/>
      <c r="C23" s="4" t="n"/>
      <c r="D23" s="7" t="n"/>
      <c r="E23" s="4" t="n"/>
      <c r="F23" s="4" t="n"/>
      <c r="G23" s="7" t="n"/>
    </row>
    <row r="24">
      <c r="A24" s="4" t="n"/>
      <c r="B24" s="4" t="n"/>
      <c r="C24" s="4" t="n"/>
      <c r="D24" s="7" t="n"/>
      <c r="E24" s="4" t="n"/>
      <c r="F24" s="4" t="n"/>
      <c r="G24" s="7" t="n"/>
    </row>
    <row r="25">
      <c r="A25" s="4" t="n"/>
      <c r="B25" s="4" t="n"/>
      <c r="C25" s="4" t="n"/>
      <c r="D25" s="7" t="n"/>
      <c r="E25" s="4" t="n"/>
      <c r="F25" s="4" t="n"/>
      <c r="G25" s="7" t="n"/>
    </row>
    <row r="26">
      <c r="A26" s="4" t="n"/>
      <c r="B26" s="4" t="n"/>
      <c r="C26" s="4" t="n"/>
      <c r="D26" s="7" t="n"/>
      <c r="E26" s="4" t="n"/>
      <c r="F26" s="4" t="n"/>
      <c r="G26" s="7" t="n"/>
    </row>
    <row r="27">
      <c r="A27" s="4" t="n"/>
      <c r="B27" s="4" t="n"/>
      <c r="C27" s="4" t="n"/>
      <c r="D27" s="7" t="n"/>
      <c r="E27" s="4" t="n"/>
      <c r="F27" s="4" t="n"/>
      <c r="G27" s="7" t="n"/>
    </row>
    <row r="28">
      <c r="A28" s="4" t="n"/>
      <c r="B28" s="4" t="n"/>
      <c r="C28" s="4" t="n"/>
      <c r="D28" s="7" t="n"/>
      <c r="E28" s="4" t="n"/>
      <c r="F28" s="4" t="n"/>
      <c r="G28" s="7" t="n"/>
    </row>
    <row r="29">
      <c r="A29" s="4" t="n"/>
      <c r="B29" s="4" t="n"/>
      <c r="C29" s="4" t="n"/>
      <c r="D29" s="7" t="n"/>
      <c r="E29" s="4" t="n"/>
      <c r="F29" s="4" t="n"/>
      <c r="G29" s="7" t="n"/>
    </row>
    <row r="30">
      <c r="A30" s="2" t="inlineStr">
        <is>
          <t>Payment methods are fixed: each has its own column on the closing sheet.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4" showDropDown="0" showInputMessage="0" showErrorMessage="0" allowBlank="1" errorTitle="Not in the list" error="Pick from the list." type="list">
      <formula1>"SAR,EGP,KWD,AED,BHD"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8" t="inlineStr">
        <is>
          <t>Start on Settings: branches, shifts, staff, expense types and the reasons for a difference.</t>
        </is>
      </c>
    </row>
    <row r="4" ht="30" customHeight="1">
      <c r="A4" s="3" t="n">
        <v>2</v>
      </c>
      <c r="B4" s="8" t="inlineStr">
        <is>
          <t>During the shift, record every expense paid from the drawer on Petty expenses, with date, branch and shift.</t>
        </is>
      </c>
    </row>
    <row r="5" ht="30" customHeight="1">
      <c r="A5" s="3" t="n">
        <v>3</v>
      </c>
      <c r="B5" s="8" t="inlineStr">
        <is>
          <t>At the close, fill the shift’s row on Daily closing: float, invoiced, collected by method and the cash counted. If there is a difference, pick its reason.</t>
        </is>
      </c>
    </row>
    <row r="6" ht="30" customHeight="1">
      <c r="A6" s="3" t="n">
        <v>4</v>
      </c>
      <c r="B6" s="8" t="inlineStr">
        <is>
          <t>Print the Closing slip (A5) after choosing the date and shift, and sign it with the reviewer. Summary shows the month by shift, staff member and payment method.</t>
        </is>
      </c>
    </row>
    <row r="7" ht="30" customHeight="1">
      <c r="A7" s="3" t="n">
        <v>5</v>
      </c>
      <c r="B7" s="8" t="inlineStr">
        <is>
          <t>Grey cells are formulas, protected without a password. To lift it: Review → Unprotect sheet.</t>
        </is>
      </c>
    </row>
    <row r="9">
      <c r="B9" s="9" t="inlineStr">
        <is>
          <t>Clearing the sample data</t>
        </is>
      </c>
    </row>
    <row r="10" ht="30" customHeight="1">
      <c r="B10" s="8" t="inlineStr">
        <is>
          <t>Select these ranges and press Delete. Do not delete the rows themselves: the formulas in the grey columns stay and work with your numbers.</t>
        </is>
      </c>
    </row>
    <row r="11">
      <c r="B11" s="10" t="inlineStr">
        <is>
          <t>Daily closing: A3:L62</t>
        </is>
      </c>
    </row>
    <row r="12">
      <c r="B12" s="10" t="inlineStr">
        <is>
          <t>Daily closing: O3:O62</t>
        </is>
      </c>
    </row>
    <row r="13">
      <c r="B13" s="10" t="inlineStr">
        <is>
          <t>Daily closing: Q3:S62</t>
        </is>
      </c>
    </row>
    <row r="14">
      <c r="B14" s="10" t="inlineStr">
        <is>
          <t>Petty expenses: A3:H44</t>
        </is>
      </c>
    </row>
    <row r="16">
      <c r="B16" s="9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6"/>
  </mergeCells>
  <hyperlinks>
    <hyperlink xmlns:r="http://schemas.openxmlformats.org/officeDocument/2006/relationships" ref="B16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W1002"/>
  <sheetViews>
    <sheetView showGridLines="0" rightToLeft="0" tabSelected="0" zoomScale="11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5" customWidth="1" min="2" max="2"/>
    <col width="10" customWidth="1" min="3" max="3"/>
    <col width="15" customWidth="1" min="4" max="4"/>
    <col width="15" customWidth="1" min="5" max="5"/>
    <col width="11" customWidth="1" min="6" max="6"/>
    <col width="12" customWidth="1" min="7" max="7"/>
    <col width="11" customWidth="1" min="8" max="8"/>
    <col width="11" customWidth="1" min="9" max="9"/>
    <col width="10" customWidth="1" min="10" max="10"/>
    <col width="10" customWidth="1" min="11" max="11"/>
    <col width="11" customWidth="1" min="12" max="12"/>
    <col width="11" customWidth="1" min="13" max="13"/>
    <col width="12" customWidth="1" min="14" max="14"/>
    <col width="12" customWidth="1" min="15" max="15"/>
    <col width="10" customWidth="1" min="16" max="16"/>
    <col width="22" customWidth="1" min="17" max="17"/>
    <col width="11" customWidth="1" min="18" max="18"/>
    <col width="14" customWidth="1" min="19" max="19"/>
    <col width="14" customWidth="1" min="20" max="20"/>
    <col width="12" customWidth="1" min="21" max="21"/>
    <col width="10" customWidth="1" min="22" max="22"/>
    <col width="8" customWidth="1" min="23" max="23"/>
  </cols>
  <sheetData>
    <row r="1" ht="22" customHeight="1">
      <c r="A1" s="11" t="inlineStr">
        <is>
          <t>Sample data: delete it and start. How to clear it is on the How to use sheet.</t>
        </is>
      </c>
    </row>
    <row r="2" ht="32" customHeight="1">
      <c r="A2" s="6" t="inlineStr">
        <is>
          <t>Date</t>
        </is>
      </c>
      <c r="B2" s="6" t="inlineStr">
        <is>
          <t>Branch</t>
        </is>
      </c>
      <c r="C2" s="6" t="inlineStr">
        <is>
          <t>Shift</t>
        </is>
      </c>
      <c r="D2" s="6" t="inlineStr">
        <is>
          <t>Opened by</t>
        </is>
      </c>
      <c r="E2" s="6" t="inlineStr">
        <is>
          <t>Closed by</t>
        </is>
      </c>
      <c r="F2" s="6" t="inlineStr">
        <is>
          <t>Opening float</t>
        </is>
      </c>
      <c r="G2" s="6" t="inlineStr">
        <is>
          <t>Invoiced total</t>
        </is>
      </c>
      <c r="H2" s="6" t="inlineStr">
        <is>
          <t>Cash</t>
        </is>
      </c>
      <c r="I2" s="6" t="inlineStr">
        <is>
          <t>Card</t>
        </is>
      </c>
      <c r="J2" s="6" t="inlineStr">
        <is>
          <t>Transfer</t>
        </is>
      </c>
      <c r="K2" s="6" t="inlineStr">
        <is>
          <t>Payment links</t>
        </is>
      </c>
      <c r="L2" s="6" t="inlineStr">
        <is>
          <t>Insurance pending</t>
        </is>
      </c>
      <c r="M2" s="6" t="inlineStr">
        <is>
          <t>Petty expenses</t>
        </is>
      </c>
      <c r="N2" s="6" t="inlineStr">
        <is>
          <t>Expected cash</t>
        </is>
      </c>
      <c r="O2" s="6" t="inlineStr">
        <is>
          <t>Counted cash</t>
        </is>
      </c>
      <c r="P2" s="6" t="inlineStr">
        <is>
          <t>Difference</t>
        </is>
      </c>
      <c r="Q2" s="6" t="inlineStr">
        <is>
          <t>Reason</t>
        </is>
      </c>
      <c r="R2" s="6" t="inlineStr">
        <is>
          <t>Deposited</t>
        </is>
      </c>
      <c r="S2" s="6" t="inlineStr">
        <is>
          <t>Deposit reference</t>
        </is>
      </c>
      <c r="T2" s="6" t="inlineStr">
        <is>
          <t>Status</t>
        </is>
      </c>
      <c r="U2" s="6" t="inlineStr">
        <is>
          <t>Collected</t>
        </is>
      </c>
      <c r="V2" s="6" t="inlineStr">
        <is>
          <t>Month</t>
        </is>
      </c>
      <c r="W2" s="6" t="inlineStr">
        <is>
          <t>Key</t>
        </is>
      </c>
    </row>
    <row r="3">
      <c r="A3" s="12" t="n">
        <v>46266</v>
      </c>
      <c r="B3" s="4" t="inlineStr">
        <is>
          <t>Main branch</t>
        </is>
      </c>
      <c r="C3" s="4" t="inlineStr">
        <is>
          <t>Morning</t>
        </is>
      </c>
      <c r="D3" s="4" t="inlineStr">
        <is>
          <t>Reem Abdullah</t>
        </is>
      </c>
      <c r="E3" s="4" t="inlineStr">
        <is>
          <t>Mona Fahad</t>
        </is>
      </c>
      <c r="F3" s="5" t="n">
        <v>500</v>
      </c>
      <c r="G3" s="5" t="n">
        <v>8670</v>
      </c>
      <c r="H3" s="5" t="n">
        <v>2170</v>
      </c>
      <c r="I3" s="5" t="n">
        <v>4460</v>
      </c>
      <c r="J3" s="5" t="n">
        <v>550</v>
      </c>
      <c r="K3" s="5" t="n">
        <v>700</v>
      </c>
      <c r="L3" s="5" t="n">
        <v>650</v>
      </c>
      <c r="M3" s="13">
        <f>IF($A3="","",SUMIFS('Petty expenses'!$E$3:$E$1002,'Petty expenses'!$A$3:$A$1002,$A3,'Petty expenses'!$B$3:$B$1002,$B3,'Petty expenses'!$C$3:$C$1002,$C3))</f>
        <v/>
      </c>
      <c r="N3" s="13">
        <f>IF($A3="","",$F3+$H3-$M3)</f>
        <v/>
      </c>
      <c r="O3" s="5" t="n">
        <v>2670</v>
      </c>
      <c r="P3" s="13">
        <f>IF(OR($A3="",$O3=""),"",$O3-$N3)</f>
        <v/>
      </c>
      <c r="Q3" s="4" t="n"/>
      <c r="R3" s="5" t="n">
        <v>2170</v>
      </c>
      <c r="S3" s="4" t="inlineStr">
        <is>
          <t>DEP-0901-M</t>
        </is>
      </c>
      <c r="T3" s="7">
        <f>IF(OR($A3="",$O3=""),"",IF($P3=0,"Balanced",IF($Q3="","Reason needed",IF($P3&lt;0,"Short","Over"))))</f>
        <v/>
      </c>
      <c r="U3" s="13">
        <f>IF($A3="","",$H3+$I3+$J3+$K3)</f>
        <v/>
      </c>
      <c r="V3" s="14">
        <f>IF($A3="","",DATE(YEAR($A3),MONTH($A3),1))</f>
        <v/>
      </c>
      <c r="W3" s="7">
        <f>IF($A3="","",$A3&amp;"|"&amp;$B3&amp;"|"&amp;$C3)</f>
        <v/>
      </c>
    </row>
    <row r="4">
      <c r="A4" s="12" t="n">
        <v>46266</v>
      </c>
      <c r="B4" s="4" t="inlineStr">
        <is>
          <t>Main branch</t>
        </is>
      </c>
      <c r="C4" s="4" t="inlineStr">
        <is>
          <t>Evening</t>
        </is>
      </c>
      <c r="D4" s="4" t="inlineStr">
        <is>
          <t>Hala Samir</t>
        </is>
      </c>
      <c r="E4" s="4" t="inlineStr">
        <is>
          <t>Hala Samir</t>
        </is>
      </c>
      <c r="F4" s="5" t="n">
        <v>500</v>
      </c>
      <c r="G4" s="5" t="n">
        <v>11430</v>
      </c>
      <c r="H4" s="5" t="n">
        <v>2540</v>
      </c>
      <c r="I4" s="5" t="n">
        <v>5780</v>
      </c>
      <c r="J4" s="5" t="n">
        <v>860</v>
      </c>
      <c r="K4" s="5" t="n">
        <v>920</v>
      </c>
      <c r="L4" s="5" t="n">
        <v>1100</v>
      </c>
      <c r="M4" s="13">
        <f>IF($A4="","",SUMIFS('Petty expenses'!$E$3:$E$1002,'Petty expenses'!$A$3:$A$1002,$A4,'Petty expenses'!$B$3:$B$1002,$B4,'Petty expenses'!$C$3:$C$1002,$C4))</f>
        <v/>
      </c>
      <c r="N4" s="13">
        <f>IF($A4="","",$F4+$H4-$M4)</f>
        <v/>
      </c>
      <c r="O4" s="5" t="n">
        <v>3000</v>
      </c>
      <c r="P4" s="13">
        <f>IF(OR($A4="",$O4=""),"",$O4-$N4)</f>
        <v/>
      </c>
      <c r="Q4" s="4" t="inlineStr">
        <is>
          <t>Counting error</t>
        </is>
      </c>
      <c r="R4" s="5" t="n">
        <v>2500</v>
      </c>
      <c r="S4" s="4" t="inlineStr">
        <is>
          <t>DEP-0901-E</t>
        </is>
      </c>
      <c r="T4" s="7">
        <f>IF(OR($A4="",$O4=""),"",IF($P4=0,"Balanced",IF($Q4="","Reason needed",IF($P4&lt;0,"Short","Over"))))</f>
        <v/>
      </c>
      <c r="U4" s="13">
        <f>IF($A4="","",$H4+$I4+$J4+$K4)</f>
        <v/>
      </c>
      <c r="V4" s="14">
        <f>IF($A4="","",DATE(YEAR($A4),MONTH($A4),1))</f>
        <v/>
      </c>
      <c r="W4" s="7">
        <f>IF($A4="","",$A4&amp;"|"&amp;$B4&amp;"|"&amp;$C4)</f>
        <v/>
      </c>
    </row>
    <row r="5">
      <c r="A5" s="12" t="n">
        <v>46267</v>
      </c>
      <c r="B5" s="4" t="inlineStr">
        <is>
          <t>Main branch</t>
        </is>
      </c>
      <c r="C5" s="4" t="inlineStr">
        <is>
          <t>Morning</t>
        </is>
      </c>
      <c r="D5" s="4" t="inlineStr">
        <is>
          <t>Reem Abdullah</t>
        </is>
      </c>
      <c r="E5" s="4" t="inlineStr">
        <is>
          <t>Reem Abdullah</t>
        </is>
      </c>
      <c r="F5" s="5" t="n">
        <v>500</v>
      </c>
      <c r="G5" s="5" t="n">
        <v>10270</v>
      </c>
      <c r="H5" s="5" t="n">
        <v>2560</v>
      </c>
      <c r="I5" s="5" t="n">
        <v>4640</v>
      </c>
      <c r="J5" s="5" t="n">
        <v>590</v>
      </c>
      <c r="K5" s="5" t="n">
        <v>890</v>
      </c>
      <c r="L5" s="5" t="n">
        <v>660</v>
      </c>
      <c r="M5" s="13">
        <f>IF($A5="","",SUMIFS('Petty expenses'!$E$3:$E$1002,'Petty expenses'!$A$3:$A$1002,$A5,'Petty expenses'!$B$3:$B$1002,$B5,'Petty expenses'!$C$3:$C$1002,$C5))</f>
        <v/>
      </c>
      <c r="N5" s="13">
        <f>IF($A5="","",$F5+$H5-$M5)</f>
        <v/>
      </c>
      <c r="O5" s="5" t="n">
        <v>3015</v>
      </c>
      <c r="P5" s="13">
        <f>IF(OR($A5="",$O5=""),"",$O5-$N5)</f>
        <v/>
      </c>
      <c r="Q5" s="4" t="n"/>
      <c r="R5" s="5" t="n">
        <v>2515</v>
      </c>
      <c r="S5" s="4" t="inlineStr">
        <is>
          <t>DEP-0902-M</t>
        </is>
      </c>
      <c r="T5" s="7">
        <f>IF(OR($A5="",$O5=""),"",IF($P5=0,"Balanced",IF($Q5="","Reason needed",IF($P5&lt;0,"Short","Over"))))</f>
        <v/>
      </c>
      <c r="U5" s="13">
        <f>IF($A5="","",$H5+$I5+$J5+$K5)</f>
        <v/>
      </c>
      <c r="V5" s="14">
        <f>IF($A5="","",DATE(YEAR($A5),MONTH($A5),1))</f>
        <v/>
      </c>
      <c r="W5" s="7">
        <f>IF($A5="","",$A5&amp;"|"&amp;$B5&amp;"|"&amp;$C5)</f>
        <v/>
      </c>
    </row>
    <row r="6">
      <c r="A6" s="12" t="n">
        <v>46267</v>
      </c>
      <c r="B6" s="4" t="inlineStr">
        <is>
          <t>Main branch</t>
        </is>
      </c>
      <c r="C6" s="4" t="inlineStr">
        <is>
          <t>Evening</t>
        </is>
      </c>
      <c r="D6" s="4" t="inlineStr">
        <is>
          <t>Hala Samir</t>
        </is>
      </c>
      <c r="E6" s="4" t="inlineStr">
        <is>
          <t>Hala Samir</t>
        </is>
      </c>
      <c r="F6" s="5" t="n">
        <v>500</v>
      </c>
      <c r="G6" s="5" t="n">
        <v>16420</v>
      </c>
      <c r="H6" s="5" t="n">
        <v>4110</v>
      </c>
      <c r="I6" s="5" t="n">
        <v>8050</v>
      </c>
      <c r="J6" s="5" t="n">
        <v>1010</v>
      </c>
      <c r="K6" s="5" t="n">
        <v>950</v>
      </c>
      <c r="L6" s="5" t="n">
        <v>1030</v>
      </c>
      <c r="M6" s="13">
        <f>IF($A6="","",SUMIFS('Petty expenses'!$E$3:$E$1002,'Petty expenses'!$A$3:$A$1002,$A6,'Petty expenses'!$B$3:$B$1002,$B6,'Petty expenses'!$C$3:$C$1002,$C6))</f>
        <v/>
      </c>
      <c r="N6" s="13">
        <f>IF($A6="","",$F6+$H6-$M6)</f>
        <v/>
      </c>
      <c r="O6" s="5" t="n">
        <v>4600</v>
      </c>
      <c r="P6" s="13">
        <f>IF(OR($A6="",$O6=""),"",$O6-$N6)</f>
        <v/>
      </c>
      <c r="Q6" s="4" t="n"/>
      <c r="R6" s="5" t="n">
        <v>4100</v>
      </c>
      <c r="S6" s="4" t="inlineStr">
        <is>
          <t>DEP-0902-E</t>
        </is>
      </c>
      <c r="T6" s="7">
        <f>IF(OR($A6="",$O6=""),"",IF($P6=0,"Balanced",IF($Q6="","Reason needed",IF($P6&lt;0,"Short","Over"))))</f>
        <v/>
      </c>
      <c r="U6" s="13">
        <f>IF($A6="","",$H6+$I6+$J6+$K6)</f>
        <v/>
      </c>
      <c r="V6" s="14">
        <f>IF($A6="","",DATE(YEAR($A6),MONTH($A6),1))</f>
        <v/>
      </c>
      <c r="W6" s="7">
        <f>IF($A6="","",$A6&amp;"|"&amp;$B6&amp;"|"&amp;$C6)</f>
        <v/>
      </c>
    </row>
    <row r="7">
      <c r="A7" s="12" t="n">
        <v>46268</v>
      </c>
      <c r="B7" s="4" t="inlineStr">
        <is>
          <t>Main branch</t>
        </is>
      </c>
      <c r="C7" s="4" t="inlineStr">
        <is>
          <t>Morning</t>
        </is>
      </c>
      <c r="D7" s="4" t="inlineStr">
        <is>
          <t>Reem Abdullah</t>
        </is>
      </c>
      <c r="E7" s="4" t="inlineStr">
        <is>
          <t>Reem Abdullah</t>
        </is>
      </c>
      <c r="F7" s="5" t="n">
        <v>500</v>
      </c>
      <c r="G7" s="5" t="n">
        <v>8870</v>
      </c>
      <c r="H7" s="5" t="n">
        <v>2610</v>
      </c>
      <c r="I7" s="5" t="n">
        <v>4440</v>
      </c>
      <c r="J7" s="5" t="n">
        <v>370</v>
      </c>
      <c r="K7" s="5" t="n">
        <v>540</v>
      </c>
      <c r="L7" s="5" t="n">
        <v>770</v>
      </c>
      <c r="M7" s="13">
        <f>IF($A7="","",SUMIFS('Petty expenses'!$E$3:$E$1002,'Petty expenses'!$A$3:$A$1002,$A7,'Petty expenses'!$B$3:$B$1002,$B7,'Petty expenses'!$C$3:$C$1002,$C7))</f>
        <v/>
      </c>
      <c r="N7" s="13">
        <f>IF($A7="","",$F7+$H7-$M7)</f>
        <v/>
      </c>
      <c r="O7" s="5" t="n">
        <v>3110</v>
      </c>
      <c r="P7" s="13">
        <f>IF(OR($A7="",$O7=""),"",$O7-$N7)</f>
        <v/>
      </c>
      <c r="Q7" s="4" t="n"/>
      <c r="R7" s="5" t="n">
        <v>2610</v>
      </c>
      <c r="S7" s="4" t="inlineStr">
        <is>
          <t>DEP-0903-M</t>
        </is>
      </c>
      <c r="T7" s="7">
        <f>IF(OR($A7="",$O7=""),"",IF($P7=0,"Balanced",IF($Q7="","Reason needed",IF($P7&lt;0,"Short","Over"))))</f>
        <v/>
      </c>
      <c r="U7" s="13">
        <f>IF($A7="","",$H7+$I7+$J7+$K7)</f>
        <v/>
      </c>
      <c r="V7" s="14">
        <f>IF($A7="","",DATE(YEAR($A7),MONTH($A7),1))</f>
        <v/>
      </c>
      <c r="W7" s="7">
        <f>IF($A7="","",$A7&amp;"|"&amp;$B7&amp;"|"&amp;$C7)</f>
        <v/>
      </c>
    </row>
    <row r="8">
      <c r="A8" s="12" t="n">
        <v>46268</v>
      </c>
      <c r="B8" s="4" t="inlineStr">
        <is>
          <t>Main branch</t>
        </is>
      </c>
      <c r="C8" s="4" t="inlineStr">
        <is>
          <t>Evening</t>
        </is>
      </c>
      <c r="D8" s="4" t="inlineStr">
        <is>
          <t>Hala Samir</t>
        </is>
      </c>
      <c r="E8" s="4" t="inlineStr">
        <is>
          <t>Hala Samir</t>
        </is>
      </c>
      <c r="F8" s="5" t="n">
        <v>500</v>
      </c>
      <c r="G8" s="5" t="n">
        <v>15160</v>
      </c>
      <c r="H8" s="5" t="n">
        <v>3900</v>
      </c>
      <c r="I8" s="5" t="n">
        <v>6860</v>
      </c>
      <c r="J8" s="5" t="n">
        <v>1130</v>
      </c>
      <c r="K8" s="5" t="n">
        <v>1000</v>
      </c>
      <c r="L8" s="5" t="n">
        <v>1460</v>
      </c>
      <c r="M8" s="13">
        <f>IF($A8="","",SUMIFS('Petty expenses'!$E$3:$E$1002,'Petty expenses'!$A$3:$A$1002,$A8,'Petty expenses'!$B$3:$B$1002,$B8,'Petty expenses'!$C$3:$C$1002,$C8))</f>
        <v/>
      </c>
      <c r="N8" s="13">
        <f>IF($A8="","",$F8+$H8-$M8)</f>
        <v/>
      </c>
      <c r="O8" s="5" t="n">
        <v>4390</v>
      </c>
      <c r="P8" s="13">
        <f>IF(OR($A8="",$O8=""),"",$O8-$N8)</f>
        <v/>
      </c>
      <c r="Q8" s="4" t="inlineStr">
        <is>
          <t>Wrong change given</t>
        </is>
      </c>
      <c r="R8" s="5" t="n">
        <v>3890</v>
      </c>
      <c r="S8" s="4" t="inlineStr">
        <is>
          <t>DEP-0903-E</t>
        </is>
      </c>
      <c r="T8" s="7">
        <f>IF(OR($A8="",$O8=""),"",IF($P8=0,"Balanced",IF($Q8="","Reason needed",IF($P8&lt;0,"Short","Over"))))</f>
        <v/>
      </c>
      <c r="U8" s="13">
        <f>IF($A8="","",$H8+$I8+$J8+$K8)</f>
        <v/>
      </c>
      <c r="V8" s="14">
        <f>IF($A8="","",DATE(YEAR($A8),MONTH($A8),1))</f>
        <v/>
      </c>
      <c r="W8" s="7">
        <f>IF($A8="","",$A8&amp;"|"&amp;$B8&amp;"|"&amp;$C8)</f>
        <v/>
      </c>
    </row>
    <row r="9">
      <c r="A9" s="12" t="n">
        <v>46269</v>
      </c>
      <c r="B9" s="4" t="inlineStr">
        <is>
          <t>Main branch</t>
        </is>
      </c>
      <c r="C9" s="4" t="inlineStr">
        <is>
          <t>Morning</t>
        </is>
      </c>
      <c r="D9" s="4" t="inlineStr">
        <is>
          <t>Reem Abdullah</t>
        </is>
      </c>
      <c r="E9" s="4" t="inlineStr">
        <is>
          <t>Reem Abdullah</t>
        </is>
      </c>
      <c r="F9" s="5" t="n">
        <v>500</v>
      </c>
      <c r="G9" s="5" t="n">
        <v>12040</v>
      </c>
      <c r="H9" s="5" t="n">
        <v>3120</v>
      </c>
      <c r="I9" s="5" t="n">
        <v>6070</v>
      </c>
      <c r="J9" s="5" t="n">
        <v>520</v>
      </c>
      <c r="K9" s="5" t="n">
        <v>770</v>
      </c>
      <c r="L9" s="5" t="n">
        <v>1140</v>
      </c>
      <c r="M9" s="13">
        <f>IF($A9="","",SUMIFS('Petty expenses'!$E$3:$E$1002,'Petty expenses'!$A$3:$A$1002,$A9,'Petty expenses'!$B$3:$B$1002,$B9,'Petty expenses'!$C$3:$C$1002,$C9))</f>
        <v/>
      </c>
      <c r="N9" s="13">
        <f>IF($A9="","",$F9+$H9-$M9)</f>
        <v/>
      </c>
      <c r="O9" s="5" t="n">
        <v>3495</v>
      </c>
      <c r="P9" s="13">
        <f>IF(OR($A9="",$O9=""),"",$O9-$N9)</f>
        <v/>
      </c>
      <c r="Q9" s="4" t="n"/>
      <c r="R9" s="5" t="n">
        <v>2995</v>
      </c>
      <c r="S9" s="4" t="inlineStr">
        <is>
          <t>DEP-0904-M</t>
        </is>
      </c>
      <c r="T9" s="7">
        <f>IF(OR($A9="",$O9=""),"",IF($P9=0,"Balanced",IF($Q9="","Reason needed",IF($P9&lt;0,"Short","Over"))))</f>
        <v/>
      </c>
      <c r="U9" s="13">
        <f>IF($A9="","",$H9+$I9+$J9+$K9)</f>
        <v/>
      </c>
      <c r="V9" s="14">
        <f>IF($A9="","",DATE(YEAR($A9),MONTH($A9),1))</f>
        <v/>
      </c>
      <c r="W9" s="7">
        <f>IF($A9="","",$A9&amp;"|"&amp;$B9&amp;"|"&amp;$C9)</f>
        <v/>
      </c>
    </row>
    <row r="10">
      <c r="A10" s="12" t="n">
        <v>46269</v>
      </c>
      <c r="B10" s="4" t="inlineStr">
        <is>
          <t>Main branch</t>
        </is>
      </c>
      <c r="C10" s="4" t="inlineStr">
        <is>
          <t>Evening</t>
        </is>
      </c>
      <c r="D10" s="4" t="inlineStr">
        <is>
          <t>Hala Samir</t>
        </is>
      </c>
      <c r="E10" s="4" t="inlineStr">
        <is>
          <t>Hala Samir</t>
        </is>
      </c>
      <c r="F10" s="5" t="n">
        <v>500</v>
      </c>
      <c r="G10" s="5" t="n">
        <v>10000</v>
      </c>
      <c r="H10" s="5" t="n">
        <v>2110</v>
      </c>
      <c r="I10" s="5" t="n">
        <v>4660</v>
      </c>
      <c r="J10" s="5" t="n">
        <v>510</v>
      </c>
      <c r="K10" s="5" t="n">
        <v>830</v>
      </c>
      <c r="L10" s="5" t="n">
        <v>720</v>
      </c>
      <c r="M10" s="13">
        <f>IF($A10="","",SUMIFS('Petty expenses'!$E$3:$E$1002,'Petty expenses'!$A$3:$A$1002,$A10,'Petty expenses'!$B$3:$B$1002,$B10,'Petty expenses'!$C$3:$C$1002,$C10))</f>
        <v/>
      </c>
      <c r="N10" s="13">
        <f>IF($A10="","",$F10+$H10-$M10)</f>
        <v/>
      </c>
      <c r="O10" s="5" t="n">
        <v>2550</v>
      </c>
      <c r="P10" s="13">
        <f>IF(OR($A10="",$O10=""),"",$O10-$N10)</f>
        <v/>
      </c>
      <c r="Q10" s="4" t="n"/>
      <c r="R10" s="5" t="n">
        <v>2050</v>
      </c>
      <c r="S10" s="4" t="inlineStr">
        <is>
          <t>DEP-0904-E</t>
        </is>
      </c>
      <c r="T10" s="7">
        <f>IF(OR($A10="",$O10=""),"",IF($P10=0,"Balanced",IF($Q10="","Reason needed",IF($P10&lt;0,"Short","Over"))))</f>
        <v/>
      </c>
      <c r="U10" s="13">
        <f>IF($A10="","",$H10+$I10+$J10+$K10)</f>
        <v/>
      </c>
      <c r="V10" s="14">
        <f>IF($A10="","",DATE(YEAR($A10),MONTH($A10),1))</f>
        <v/>
      </c>
      <c r="W10" s="7">
        <f>IF($A10="","",$A10&amp;"|"&amp;$B10&amp;"|"&amp;$C10)</f>
        <v/>
      </c>
    </row>
    <row r="11">
      <c r="A11" s="12" t="n">
        <v>46270</v>
      </c>
      <c r="B11" s="4" t="inlineStr">
        <is>
          <t>Main branch</t>
        </is>
      </c>
      <c r="C11" s="4" t="inlineStr">
        <is>
          <t>Morning</t>
        </is>
      </c>
      <c r="D11" s="4" t="inlineStr">
        <is>
          <t>Reem Abdullah</t>
        </is>
      </c>
      <c r="E11" s="4" t="inlineStr">
        <is>
          <t>Reem Abdullah</t>
        </is>
      </c>
      <c r="F11" s="5" t="n">
        <v>500</v>
      </c>
      <c r="G11" s="5" t="n">
        <v>12850</v>
      </c>
      <c r="H11" s="5" t="n">
        <v>3210</v>
      </c>
      <c r="I11" s="5" t="n">
        <v>6420</v>
      </c>
      <c r="J11" s="5" t="n">
        <v>640</v>
      </c>
      <c r="K11" s="5" t="n">
        <v>1020</v>
      </c>
      <c r="L11" s="5" t="n">
        <v>990</v>
      </c>
      <c r="M11" s="13">
        <f>IF($A11="","",SUMIFS('Petty expenses'!$E$3:$E$1002,'Petty expenses'!$A$3:$A$1002,$A11,'Petty expenses'!$B$3:$B$1002,$B11,'Petty expenses'!$C$3:$C$1002,$C11))</f>
        <v/>
      </c>
      <c r="N11" s="13">
        <f>IF($A11="","",$F11+$H11-$M11)</f>
        <v/>
      </c>
      <c r="O11" s="5" t="n">
        <v>3710</v>
      </c>
      <c r="P11" s="13">
        <f>IF(OR($A11="",$O11=""),"",$O11-$N11)</f>
        <v/>
      </c>
      <c r="Q11" s="4" t="n"/>
      <c r="R11" s="5" t="n">
        <v>3210</v>
      </c>
      <c r="S11" s="4" t="inlineStr">
        <is>
          <t>DEP-0905-M</t>
        </is>
      </c>
      <c r="T11" s="7">
        <f>IF(OR($A11="",$O11=""),"",IF($P11=0,"Balanced",IF($Q11="","Reason needed",IF($P11&lt;0,"Short","Over"))))</f>
        <v/>
      </c>
      <c r="U11" s="13">
        <f>IF($A11="","",$H11+$I11+$J11+$K11)</f>
        <v/>
      </c>
      <c r="V11" s="14">
        <f>IF($A11="","",DATE(YEAR($A11),MONTH($A11),1))</f>
        <v/>
      </c>
      <c r="W11" s="7">
        <f>IF($A11="","",$A11&amp;"|"&amp;$B11&amp;"|"&amp;$C11)</f>
        <v/>
      </c>
    </row>
    <row r="12">
      <c r="A12" s="12" t="n">
        <v>46270</v>
      </c>
      <c r="B12" s="4" t="inlineStr">
        <is>
          <t>Main branch</t>
        </is>
      </c>
      <c r="C12" s="4" t="inlineStr">
        <is>
          <t>Evening</t>
        </is>
      </c>
      <c r="D12" s="4" t="inlineStr">
        <is>
          <t>Hala Samir</t>
        </is>
      </c>
      <c r="E12" s="4" t="inlineStr">
        <is>
          <t>Hala Samir</t>
        </is>
      </c>
      <c r="F12" s="5" t="n">
        <v>500</v>
      </c>
      <c r="G12" s="5" t="n">
        <v>15330</v>
      </c>
      <c r="H12" s="5" t="n">
        <v>3850</v>
      </c>
      <c r="I12" s="5" t="n">
        <v>7920</v>
      </c>
      <c r="J12" s="5" t="n">
        <v>960</v>
      </c>
      <c r="K12" s="5" t="n">
        <v>850</v>
      </c>
      <c r="L12" s="5" t="n">
        <v>1100</v>
      </c>
      <c r="M12" s="13">
        <f>IF($A12="","",SUMIFS('Petty expenses'!$E$3:$E$1002,'Petty expenses'!$A$3:$A$1002,$A12,'Petty expenses'!$B$3:$B$1002,$B12,'Petty expenses'!$C$3:$C$1002,$C12))</f>
        <v/>
      </c>
      <c r="N12" s="13">
        <f>IF($A12="","",$F12+$H12-$M12)</f>
        <v/>
      </c>
      <c r="O12" s="5" t="n">
        <v>4323</v>
      </c>
      <c r="P12" s="13">
        <f>IF(OR($A12="",$O12=""),"",$O12-$N12)</f>
        <v/>
      </c>
      <c r="Q12" s="4" t="inlineStr">
        <is>
          <t>Counting error</t>
        </is>
      </c>
      <c r="R12" s="5" t="n">
        <v>3823</v>
      </c>
      <c r="S12" s="4" t="inlineStr">
        <is>
          <t>DEP-0905-E</t>
        </is>
      </c>
      <c r="T12" s="7">
        <f>IF(OR($A12="",$O12=""),"",IF($P12=0,"Balanced",IF($Q12="","Reason needed",IF($P12&lt;0,"Short","Over"))))</f>
        <v/>
      </c>
      <c r="U12" s="13">
        <f>IF($A12="","",$H12+$I12+$J12+$K12)</f>
        <v/>
      </c>
      <c r="V12" s="14">
        <f>IF($A12="","",DATE(YEAR($A12),MONTH($A12),1))</f>
        <v/>
      </c>
      <c r="W12" s="7">
        <f>IF($A12="","",$A12&amp;"|"&amp;$B12&amp;"|"&amp;$C12)</f>
        <v/>
      </c>
    </row>
    <row r="13">
      <c r="A13" s="12" t="n">
        <v>46271</v>
      </c>
      <c r="B13" s="4" t="inlineStr">
        <is>
          <t>Main branch</t>
        </is>
      </c>
      <c r="C13" s="4" t="inlineStr">
        <is>
          <t>Morning</t>
        </is>
      </c>
      <c r="D13" s="4" t="inlineStr">
        <is>
          <t>Reem Abdullah</t>
        </is>
      </c>
      <c r="E13" s="4" t="inlineStr">
        <is>
          <t>Reem Abdullah</t>
        </is>
      </c>
      <c r="F13" s="5" t="n">
        <v>500</v>
      </c>
      <c r="G13" s="5" t="n">
        <v>8070</v>
      </c>
      <c r="H13" s="5" t="n">
        <v>1660</v>
      </c>
      <c r="I13" s="5" t="n">
        <v>3750</v>
      </c>
      <c r="J13" s="5" t="n">
        <v>450</v>
      </c>
      <c r="K13" s="5" t="n">
        <v>600</v>
      </c>
      <c r="L13" s="5" t="n">
        <v>800</v>
      </c>
      <c r="M13" s="13">
        <f>IF($A13="","",SUMIFS('Petty expenses'!$E$3:$E$1002,'Petty expenses'!$A$3:$A$1002,$A13,'Petty expenses'!$B$3:$B$1002,$B13,'Petty expenses'!$C$3:$C$1002,$C13))</f>
        <v/>
      </c>
      <c r="N13" s="13">
        <f>IF($A13="","",$F13+$H13-$M13)</f>
        <v/>
      </c>
      <c r="O13" s="5" t="n">
        <v>2135</v>
      </c>
      <c r="P13" s="13">
        <f>IF(OR($A13="",$O13=""),"",$O13-$N13)</f>
        <v/>
      </c>
      <c r="Q13" s="4" t="n"/>
      <c r="R13" s="5" t="n">
        <v>1635</v>
      </c>
      <c r="S13" s="4" t="inlineStr">
        <is>
          <t>DEP-0906-M</t>
        </is>
      </c>
      <c r="T13" s="7">
        <f>IF(OR($A13="",$O13=""),"",IF($P13=0,"Balanced",IF($Q13="","Reason needed",IF($P13&lt;0,"Short","Over"))))</f>
        <v/>
      </c>
      <c r="U13" s="13">
        <f>IF($A13="","",$H13+$I13+$J13+$K13)</f>
        <v/>
      </c>
      <c r="V13" s="14">
        <f>IF($A13="","",DATE(YEAR($A13),MONTH($A13),1))</f>
        <v/>
      </c>
      <c r="W13" s="7">
        <f>IF($A13="","",$A13&amp;"|"&amp;$B13&amp;"|"&amp;$C13)</f>
        <v/>
      </c>
    </row>
    <row r="14">
      <c r="A14" s="12" t="n">
        <v>46271</v>
      </c>
      <c r="B14" s="4" t="inlineStr">
        <is>
          <t>Main branch</t>
        </is>
      </c>
      <c r="C14" s="4" t="inlineStr">
        <is>
          <t>Evening</t>
        </is>
      </c>
      <c r="D14" s="4" t="inlineStr">
        <is>
          <t>Hala Samir</t>
        </is>
      </c>
      <c r="E14" s="4" t="inlineStr">
        <is>
          <t>Salma Nasser</t>
        </is>
      </c>
      <c r="F14" s="5" t="n">
        <v>500</v>
      </c>
      <c r="G14" s="5" t="n">
        <v>10610</v>
      </c>
      <c r="H14" s="5" t="n">
        <v>2710</v>
      </c>
      <c r="I14" s="5" t="n">
        <v>5290</v>
      </c>
      <c r="J14" s="5" t="n">
        <v>450</v>
      </c>
      <c r="K14" s="5" t="n">
        <v>720</v>
      </c>
      <c r="L14" s="5" t="n">
        <v>940</v>
      </c>
      <c r="M14" s="13">
        <f>IF($A14="","",SUMIFS('Petty expenses'!$E$3:$E$1002,'Petty expenses'!$A$3:$A$1002,$A14,'Petty expenses'!$B$3:$B$1002,$B14,'Petty expenses'!$C$3:$C$1002,$C14))</f>
        <v/>
      </c>
      <c r="N14" s="13">
        <f>IF($A14="","",$F14+$H14-$M14)</f>
        <v/>
      </c>
      <c r="O14" s="5" t="n">
        <v>3075</v>
      </c>
      <c r="P14" s="13">
        <f>IF(OR($A14="",$O14=""),"",$O14-$N14)</f>
        <v/>
      </c>
      <c r="Q14" s="4" t="inlineStr">
        <is>
          <t>Wrong change given</t>
        </is>
      </c>
      <c r="R14" s="5" t="n">
        <v>2575</v>
      </c>
      <c r="S14" s="4" t="inlineStr">
        <is>
          <t>DEP-0906-E</t>
        </is>
      </c>
      <c r="T14" s="7">
        <f>IF(OR($A14="",$O14=""),"",IF($P14=0,"Balanced",IF($Q14="","Reason needed",IF($P14&lt;0,"Short","Over"))))</f>
        <v/>
      </c>
      <c r="U14" s="13">
        <f>IF($A14="","",$H14+$I14+$J14+$K14)</f>
        <v/>
      </c>
      <c r="V14" s="14">
        <f>IF($A14="","",DATE(YEAR($A14),MONTH($A14),1))</f>
        <v/>
      </c>
      <c r="W14" s="7">
        <f>IF($A14="","",$A14&amp;"|"&amp;$B14&amp;"|"&amp;$C14)</f>
        <v/>
      </c>
    </row>
    <row r="15">
      <c r="A15" s="12" t="n">
        <v>46272</v>
      </c>
      <c r="B15" s="4" t="inlineStr">
        <is>
          <t>Main branch</t>
        </is>
      </c>
      <c r="C15" s="4" t="inlineStr">
        <is>
          <t>Morning</t>
        </is>
      </c>
      <c r="D15" s="4" t="inlineStr">
        <is>
          <t>Reem Abdullah</t>
        </is>
      </c>
      <c r="E15" s="4" t="inlineStr">
        <is>
          <t>Reem Abdullah</t>
        </is>
      </c>
      <c r="F15" s="5" t="n">
        <v>500</v>
      </c>
      <c r="G15" s="5" t="n">
        <v>10970</v>
      </c>
      <c r="H15" s="5" t="n">
        <v>2300</v>
      </c>
      <c r="I15" s="5" t="n">
        <v>4970</v>
      </c>
      <c r="J15" s="5" t="n">
        <v>670</v>
      </c>
      <c r="K15" s="5" t="n">
        <v>620</v>
      </c>
      <c r="L15" s="5" t="n">
        <v>930</v>
      </c>
      <c r="M15" s="13">
        <f>IF($A15="","",SUMIFS('Petty expenses'!$E$3:$E$1002,'Petty expenses'!$A$3:$A$1002,$A15,'Petty expenses'!$B$3:$B$1002,$B15,'Petty expenses'!$C$3:$C$1002,$C15))</f>
        <v/>
      </c>
      <c r="N15" s="13">
        <f>IF($A15="","",$F15+$H15-$M15)</f>
        <v/>
      </c>
      <c r="O15" s="5" t="n">
        <v>2795</v>
      </c>
      <c r="P15" s="13">
        <f>IF(OR($A15="",$O15=""),"",$O15-$N15)</f>
        <v/>
      </c>
      <c r="Q15" s="4" t="inlineStr">
        <is>
          <t>Wrong change given</t>
        </is>
      </c>
      <c r="R15" s="5" t="n">
        <v>2295</v>
      </c>
      <c r="S15" s="4" t="inlineStr">
        <is>
          <t>DEP-0907-M</t>
        </is>
      </c>
      <c r="T15" s="7">
        <f>IF(OR($A15="",$O15=""),"",IF($P15=0,"Balanced",IF($Q15="","Reason needed",IF($P15&lt;0,"Short","Over"))))</f>
        <v/>
      </c>
      <c r="U15" s="13">
        <f>IF($A15="","",$H15+$I15+$J15+$K15)</f>
        <v/>
      </c>
      <c r="V15" s="14">
        <f>IF($A15="","",DATE(YEAR($A15),MONTH($A15),1))</f>
        <v/>
      </c>
      <c r="W15" s="7">
        <f>IF($A15="","",$A15&amp;"|"&amp;$B15&amp;"|"&amp;$C15)</f>
        <v/>
      </c>
    </row>
    <row r="16">
      <c r="A16" s="12" t="n">
        <v>46272</v>
      </c>
      <c r="B16" s="4" t="inlineStr">
        <is>
          <t>Main branch</t>
        </is>
      </c>
      <c r="C16" s="4" t="inlineStr">
        <is>
          <t>Evening</t>
        </is>
      </c>
      <c r="D16" s="4" t="inlineStr">
        <is>
          <t>Hala Samir</t>
        </is>
      </c>
      <c r="E16" s="4" t="inlineStr">
        <is>
          <t>Hala Samir</t>
        </is>
      </c>
      <c r="F16" s="5" t="n">
        <v>500</v>
      </c>
      <c r="G16" s="5" t="n">
        <v>15530</v>
      </c>
      <c r="H16" s="5" t="n">
        <v>4440</v>
      </c>
      <c r="I16" s="5" t="n">
        <v>7210</v>
      </c>
      <c r="J16" s="5" t="n">
        <v>920</v>
      </c>
      <c r="K16" s="5" t="n">
        <v>1140</v>
      </c>
      <c r="L16" s="5" t="n">
        <v>1270</v>
      </c>
      <c r="M16" s="13">
        <f>IF($A16="","",SUMIFS('Petty expenses'!$E$3:$E$1002,'Petty expenses'!$A$3:$A$1002,$A16,'Petty expenses'!$B$3:$B$1002,$B16,'Petty expenses'!$C$3:$C$1002,$C16))</f>
        <v/>
      </c>
      <c r="N16" s="13">
        <f>IF($A16="","",$F16+$H16-$M16)</f>
        <v/>
      </c>
      <c r="O16" s="5" t="n">
        <v>4928</v>
      </c>
      <c r="P16" s="13">
        <f>IF(OR($A16="",$O16=""),"",$O16-$N16)</f>
        <v/>
      </c>
      <c r="Q16" s="4" t="n"/>
      <c r="R16" s="5" t="n">
        <v>4428</v>
      </c>
      <c r="S16" s="4" t="inlineStr">
        <is>
          <t>DEP-0907-E</t>
        </is>
      </c>
      <c r="T16" s="7">
        <f>IF(OR($A16="",$O16=""),"",IF($P16=0,"Balanced",IF($Q16="","Reason needed",IF($P16&lt;0,"Short","Over"))))</f>
        <v/>
      </c>
      <c r="U16" s="13">
        <f>IF($A16="","",$H16+$I16+$J16+$K16)</f>
        <v/>
      </c>
      <c r="V16" s="14">
        <f>IF($A16="","",DATE(YEAR($A16),MONTH($A16),1))</f>
        <v/>
      </c>
      <c r="W16" s="7">
        <f>IF($A16="","",$A16&amp;"|"&amp;$B16&amp;"|"&amp;$C16)</f>
        <v/>
      </c>
    </row>
    <row r="17">
      <c r="A17" s="12" t="n">
        <v>46273</v>
      </c>
      <c r="B17" s="4" t="inlineStr">
        <is>
          <t>Main branch</t>
        </is>
      </c>
      <c r="C17" s="4" t="inlineStr">
        <is>
          <t>Morning</t>
        </is>
      </c>
      <c r="D17" s="4" t="inlineStr">
        <is>
          <t>Reem Abdullah</t>
        </is>
      </c>
      <c r="E17" s="4" t="inlineStr">
        <is>
          <t>Reem Abdullah</t>
        </is>
      </c>
      <c r="F17" s="5" t="n">
        <v>500</v>
      </c>
      <c r="G17" s="5" t="n">
        <v>11560</v>
      </c>
      <c r="H17" s="5" t="n">
        <v>2620</v>
      </c>
      <c r="I17" s="5" t="n">
        <v>5260</v>
      </c>
      <c r="J17" s="5" t="n">
        <v>760</v>
      </c>
      <c r="K17" s="5" t="n">
        <v>850</v>
      </c>
      <c r="L17" s="5" t="n">
        <v>960</v>
      </c>
      <c r="M17" s="13">
        <f>IF($A17="","",SUMIFS('Petty expenses'!$E$3:$E$1002,'Petty expenses'!$A$3:$A$1002,$A17,'Petty expenses'!$B$3:$B$1002,$B17,'Petty expenses'!$C$3:$C$1002,$C17))</f>
        <v/>
      </c>
      <c r="N17" s="13">
        <f>IF($A17="","",$F17+$H17-$M17)</f>
        <v/>
      </c>
      <c r="O17" s="5" t="n">
        <v>3090</v>
      </c>
      <c r="P17" s="13">
        <f>IF(OR($A17="",$O17=""),"",$O17-$N17)</f>
        <v/>
      </c>
      <c r="Q17" s="4" t="n"/>
      <c r="R17" s="5" t="n">
        <v>2590</v>
      </c>
      <c r="S17" s="4" t="inlineStr">
        <is>
          <t>DEP-0908-M</t>
        </is>
      </c>
      <c r="T17" s="7">
        <f>IF(OR($A17="",$O17=""),"",IF($P17=0,"Balanced",IF($Q17="","Reason needed",IF($P17&lt;0,"Short","Over"))))</f>
        <v/>
      </c>
      <c r="U17" s="13">
        <f>IF($A17="","",$H17+$I17+$J17+$K17)</f>
        <v/>
      </c>
      <c r="V17" s="14">
        <f>IF($A17="","",DATE(YEAR($A17),MONTH($A17),1))</f>
        <v/>
      </c>
      <c r="W17" s="7">
        <f>IF($A17="","",$A17&amp;"|"&amp;$B17&amp;"|"&amp;$C17)</f>
        <v/>
      </c>
    </row>
    <row r="18">
      <c r="A18" s="12" t="n">
        <v>46273</v>
      </c>
      <c r="B18" s="4" t="inlineStr">
        <is>
          <t>Main branch</t>
        </is>
      </c>
      <c r="C18" s="4" t="inlineStr">
        <is>
          <t>Evening</t>
        </is>
      </c>
      <c r="D18" s="4" t="inlineStr">
        <is>
          <t>Hala Samir</t>
        </is>
      </c>
      <c r="E18" s="4" t="inlineStr">
        <is>
          <t>Hala Samir</t>
        </is>
      </c>
      <c r="F18" s="5" t="n">
        <v>500</v>
      </c>
      <c r="G18" s="5" t="n">
        <v>16690</v>
      </c>
      <c r="H18" s="5" t="n">
        <v>3450</v>
      </c>
      <c r="I18" s="5" t="n">
        <v>7770</v>
      </c>
      <c r="J18" s="5" t="n">
        <v>760</v>
      </c>
      <c r="K18" s="5" t="n">
        <v>900</v>
      </c>
      <c r="L18" s="5" t="n">
        <v>1330</v>
      </c>
      <c r="M18" s="13">
        <f>IF($A18="","",SUMIFS('Petty expenses'!$E$3:$E$1002,'Petty expenses'!$A$3:$A$1002,$A18,'Petty expenses'!$B$3:$B$1002,$B18,'Petty expenses'!$C$3:$C$1002,$C18))</f>
        <v/>
      </c>
      <c r="N18" s="13">
        <f>IF($A18="","",$F18+$H18-$M18)</f>
        <v/>
      </c>
      <c r="O18" s="5" t="n">
        <v>3936</v>
      </c>
      <c r="P18" s="13">
        <f>IF(OR($A18="",$O18=""),"",$O18-$N18)</f>
        <v/>
      </c>
      <c r="Q18" s="4" t="inlineStr">
        <is>
          <t>Wrong change given</t>
        </is>
      </c>
      <c r="R18" s="5" t="n">
        <v>3436</v>
      </c>
      <c r="S18" s="4" t="inlineStr">
        <is>
          <t>DEP-0908-E</t>
        </is>
      </c>
      <c r="T18" s="7">
        <f>IF(OR($A18="",$O18=""),"",IF($P18=0,"Balanced",IF($Q18="","Reason needed",IF($P18&lt;0,"Short","Over"))))</f>
        <v/>
      </c>
      <c r="U18" s="13">
        <f>IF($A18="","",$H18+$I18+$J18+$K18)</f>
        <v/>
      </c>
      <c r="V18" s="14">
        <f>IF($A18="","",DATE(YEAR($A18),MONTH($A18),1))</f>
        <v/>
      </c>
      <c r="W18" s="7">
        <f>IF($A18="","",$A18&amp;"|"&amp;$B18&amp;"|"&amp;$C18)</f>
        <v/>
      </c>
    </row>
    <row r="19">
      <c r="A19" s="12" t="n">
        <v>46274</v>
      </c>
      <c r="B19" s="4" t="inlineStr">
        <is>
          <t>Main branch</t>
        </is>
      </c>
      <c r="C19" s="4" t="inlineStr">
        <is>
          <t>Morning</t>
        </is>
      </c>
      <c r="D19" s="4" t="inlineStr">
        <is>
          <t>Reem Abdullah</t>
        </is>
      </c>
      <c r="E19" s="4" t="inlineStr">
        <is>
          <t>Reem Abdullah</t>
        </is>
      </c>
      <c r="F19" s="5" t="n">
        <v>500</v>
      </c>
      <c r="G19" s="5" t="n">
        <v>12070</v>
      </c>
      <c r="H19" s="5" t="n">
        <v>2450</v>
      </c>
      <c r="I19" s="5" t="n">
        <v>5640</v>
      </c>
      <c r="J19" s="5" t="n">
        <v>700</v>
      </c>
      <c r="K19" s="5" t="n">
        <v>780</v>
      </c>
      <c r="L19" s="5" t="n">
        <v>1190</v>
      </c>
      <c r="M19" s="13">
        <f>IF($A19="","",SUMIFS('Petty expenses'!$E$3:$E$1002,'Petty expenses'!$A$3:$A$1002,$A19,'Petty expenses'!$B$3:$B$1002,$B19,'Petty expenses'!$C$3:$C$1002,$C19))</f>
        <v/>
      </c>
      <c r="N19" s="13">
        <f>IF($A19="","",$F19+$H19-$M19)</f>
        <v/>
      </c>
      <c r="O19" s="5" t="n">
        <v>2890</v>
      </c>
      <c r="P19" s="13">
        <f>IF(OR($A19="",$O19=""),"",$O19-$N19)</f>
        <v/>
      </c>
      <c r="Q19" s="4" t="n"/>
      <c r="R19" s="5" t="n">
        <v>2390</v>
      </c>
      <c r="S19" s="4" t="inlineStr">
        <is>
          <t>DEP-0909-M</t>
        </is>
      </c>
      <c r="T19" s="7">
        <f>IF(OR($A19="",$O19=""),"",IF($P19=0,"Balanced",IF($Q19="","Reason needed",IF($P19&lt;0,"Short","Over"))))</f>
        <v/>
      </c>
      <c r="U19" s="13">
        <f>IF($A19="","",$H19+$I19+$J19+$K19)</f>
        <v/>
      </c>
      <c r="V19" s="14">
        <f>IF($A19="","",DATE(YEAR($A19),MONTH($A19),1))</f>
        <v/>
      </c>
      <c r="W19" s="7">
        <f>IF($A19="","",$A19&amp;"|"&amp;$B19&amp;"|"&amp;$C19)</f>
        <v/>
      </c>
    </row>
    <row r="20">
      <c r="A20" s="12" t="n">
        <v>46274</v>
      </c>
      <c r="B20" s="4" t="inlineStr">
        <is>
          <t>Main branch</t>
        </is>
      </c>
      <c r="C20" s="4" t="inlineStr">
        <is>
          <t>Evening</t>
        </is>
      </c>
      <c r="D20" s="4" t="inlineStr">
        <is>
          <t>Hala Samir</t>
        </is>
      </c>
      <c r="E20" s="4" t="inlineStr">
        <is>
          <t>Hala Samir</t>
        </is>
      </c>
      <c r="F20" s="5" t="n">
        <v>500</v>
      </c>
      <c r="G20" s="5" t="n">
        <v>10480</v>
      </c>
      <c r="H20" s="5" t="n">
        <v>2290</v>
      </c>
      <c r="I20" s="5" t="n">
        <v>5160</v>
      </c>
      <c r="J20" s="5" t="n">
        <v>500</v>
      </c>
      <c r="K20" s="5" t="n">
        <v>550</v>
      </c>
      <c r="L20" s="5" t="n">
        <v>780</v>
      </c>
      <c r="M20" s="13">
        <f>IF($A20="","",SUMIFS('Petty expenses'!$E$3:$E$1002,'Petty expenses'!$A$3:$A$1002,$A20,'Petty expenses'!$B$3:$B$1002,$B20,'Petty expenses'!$C$3:$C$1002,$C20))</f>
        <v/>
      </c>
      <c r="N20" s="13">
        <f>IF($A20="","",$F20+$H20-$M20)</f>
        <v/>
      </c>
      <c r="O20" s="5" t="n">
        <v>2720</v>
      </c>
      <c r="P20" s="13">
        <f>IF(OR($A20="",$O20=""),"",$O20-$N20)</f>
        <v/>
      </c>
      <c r="Q20" s="4" t="n"/>
      <c r="R20" s="5" t="n">
        <v>2220</v>
      </c>
      <c r="S20" s="4" t="inlineStr">
        <is>
          <t>DEP-0909-E</t>
        </is>
      </c>
      <c r="T20" s="7">
        <f>IF(OR($A20="",$O20=""),"",IF($P20=0,"Balanced",IF($Q20="","Reason needed",IF($P20&lt;0,"Short","Over"))))</f>
        <v/>
      </c>
      <c r="U20" s="13">
        <f>IF($A20="","",$H20+$I20+$J20+$K20)</f>
        <v/>
      </c>
      <c r="V20" s="14">
        <f>IF($A20="","",DATE(YEAR($A20),MONTH($A20),1))</f>
        <v/>
      </c>
      <c r="W20" s="7">
        <f>IF($A20="","",$A20&amp;"|"&amp;$B20&amp;"|"&amp;$C20)</f>
        <v/>
      </c>
    </row>
    <row r="21">
      <c r="A21" s="12" t="n">
        <v>46275</v>
      </c>
      <c r="B21" s="4" t="inlineStr">
        <is>
          <t>Main branch</t>
        </is>
      </c>
      <c r="C21" s="4" t="inlineStr">
        <is>
          <t>Morning</t>
        </is>
      </c>
      <c r="D21" s="4" t="inlineStr">
        <is>
          <t>Reem Abdullah</t>
        </is>
      </c>
      <c r="E21" s="4" t="inlineStr">
        <is>
          <t>Reem Abdullah</t>
        </is>
      </c>
      <c r="F21" s="5" t="n">
        <v>500</v>
      </c>
      <c r="G21" s="5" t="n">
        <v>12700</v>
      </c>
      <c r="H21" s="5" t="n">
        <v>2550</v>
      </c>
      <c r="I21" s="5" t="n">
        <v>6560</v>
      </c>
      <c r="J21" s="5" t="n">
        <v>810</v>
      </c>
      <c r="K21" s="5" t="n">
        <v>1130</v>
      </c>
      <c r="L21" s="5" t="n">
        <v>1260</v>
      </c>
      <c r="M21" s="13">
        <f>IF($A21="","",SUMIFS('Petty expenses'!$E$3:$E$1002,'Petty expenses'!$A$3:$A$1002,$A21,'Petty expenses'!$B$3:$B$1002,$B21,'Petty expenses'!$C$3:$C$1002,$C21))</f>
        <v/>
      </c>
      <c r="N21" s="13">
        <f>IF($A21="","",$F21+$H21-$M21)</f>
        <v/>
      </c>
      <c r="O21" s="5" t="n">
        <v>3050</v>
      </c>
      <c r="P21" s="13">
        <f>IF(OR($A21="",$O21=""),"",$O21-$N21)</f>
        <v/>
      </c>
      <c r="Q21" s="4" t="n"/>
      <c r="R21" s="5" t="n">
        <v>2550</v>
      </c>
      <c r="S21" s="4" t="inlineStr">
        <is>
          <t>DEP-0910-M</t>
        </is>
      </c>
      <c r="T21" s="7">
        <f>IF(OR($A21="",$O21=""),"",IF($P21=0,"Balanced",IF($Q21="","Reason needed",IF($P21&lt;0,"Short","Over"))))</f>
        <v/>
      </c>
      <c r="U21" s="13">
        <f>IF($A21="","",$H21+$I21+$J21+$K21)</f>
        <v/>
      </c>
      <c r="V21" s="14">
        <f>IF($A21="","",DATE(YEAR($A21),MONTH($A21),1))</f>
        <v/>
      </c>
      <c r="W21" s="7">
        <f>IF($A21="","",$A21&amp;"|"&amp;$B21&amp;"|"&amp;$C21)</f>
        <v/>
      </c>
    </row>
    <row r="22">
      <c r="A22" s="12" t="n">
        <v>46275</v>
      </c>
      <c r="B22" s="4" t="inlineStr">
        <is>
          <t>Main branch</t>
        </is>
      </c>
      <c r="C22" s="4" t="inlineStr">
        <is>
          <t>Evening</t>
        </is>
      </c>
      <c r="D22" s="4" t="inlineStr">
        <is>
          <t>Hala Samir</t>
        </is>
      </c>
      <c r="E22" s="4" t="inlineStr">
        <is>
          <t>Hala Samir</t>
        </is>
      </c>
      <c r="F22" s="5" t="n">
        <v>500</v>
      </c>
      <c r="G22" s="5" t="n">
        <v>12440</v>
      </c>
      <c r="H22" s="5" t="n">
        <v>2780</v>
      </c>
      <c r="I22" s="5" t="n">
        <v>6280</v>
      </c>
      <c r="J22" s="5" t="n">
        <v>590</v>
      </c>
      <c r="K22" s="5" t="n">
        <v>730</v>
      </c>
      <c r="L22" s="5" t="n">
        <v>800</v>
      </c>
      <c r="M22" s="13">
        <f>IF($A22="","",SUMIFS('Petty expenses'!$E$3:$E$1002,'Petty expenses'!$A$3:$A$1002,$A22,'Petty expenses'!$B$3:$B$1002,$B22,'Petty expenses'!$C$3:$C$1002,$C22))</f>
        <v/>
      </c>
      <c r="N22" s="13">
        <f>IF($A22="","",$F22+$H22-$M22)</f>
        <v/>
      </c>
      <c r="O22" s="5" t="n">
        <v>3280</v>
      </c>
      <c r="P22" s="13">
        <f>IF(OR($A22="",$O22=""),"",$O22-$N22)</f>
        <v/>
      </c>
      <c r="Q22" s="4" t="n"/>
      <c r="R22" s="5" t="n">
        <v>2780</v>
      </c>
      <c r="S22" s="4" t="inlineStr">
        <is>
          <t>DEP-0910-E</t>
        </is>
      </c>
      <c r="T22" s="7">
        <f>IF(OR($A22="",$O22=""),"",IF($P22=0,"Balanced",IF($Q22="","Reason needed",IF($P22&lt;0,"Short","Over"))))</f>
        <v/>
      </c>
      <c r="U22" s="13">
        <f>IF($A22="","",$H22+$I22+$J22+$K22)</f>
        <v/>
      </c>
      <c r="V22" s="14">
        <f>IF($A22="","",DATE(YEAR($A22),MONTH($A22),1))</f>
        <v/>
      </c>
      <c r="W22" s="7">
        <f>IF($A22="","",$A22&amp;"|"&amp;$B22&amp;"|"&amp;$C22)</f>
        <v/>
      </c>
    </row>
    <row r="23">
      <c r="A23" s="12" t="n">
        <v>46276</v>
      </c>
      <c r="B23" s="4" t="inlineStr">
        <is>
          <t>Main branch</t>
        </is>
      </c>
      <c r="C23" s="4" t="inlineStr">
        <is>
          <t>Morning</t>
        </is>
      </c>
      <c r="D23" s="4" t="inlineStr">
        <is>
          <t>Reem Abdullah</t>
        </is>
      </c>
      <c r="E23" s="4" t="inlineStr">
        <is>
          <t>Reem Abdullah</t>
        </is>
      </c>
      <c r="F23" s="5" t="n">
        <v>500</v>
      </c>
      <c r="G23" s="5" t="n">
        <v>11870</v>
      </c>
      <c r="H23" s="5" t="n">
        <v>2470</v>
      </c>
      <c r="I23" s="5" t="n">
        <v>5430</v>
      </c>
      <c r="J23" s="5" t="n">
        <v>490</v>
      </c>
      <c r="K23" s="5" t="n">
        <v>890</v>
      </c>
      <c r="L23" s="5" t="n">
        <v>810</v>
      </c>
      <c r="M23" s="13">
        <f>IF($A23="","",SUMIFS('Petty expenses'!$E$3:$E$1002,'Petty expenses'!$A$3:$A$1002,$A23,'Petty expenses'!$B$3:$B$1002,$B23,'Petty expenses'!$C$3:$C$1002,$C23))</f>
        <v/>
      </c>
      <c r="N23" s="13">
        <f>IF($A23="","",$F23+$H23-$M23)</f>
        <v/>
      </c>
      <c r="O23" s="5" t="n">
        <v>2970</v>
      </c>
      <c r="P23" s="13">
        <f>IF(OR($A23="",$O23=""),"",$O23-$N23)</f>
        <v/>
      </c>
      <c r="Q23" s="4" t="n"/>
      <c r="R23" s="5" t="n">
        <v>2470</v>
      </c>
      <c r="S23" s="4" t="inlineStr">
        <is>
          <t>DEP-0911-M</t>
        </is>
      </c>
      <c r="T23" s="7">
        <f>IF(OR($A23="",$O23=""),"",IF($P23=0,"Balanced",IF($Q23="","Reason needed",IF($P23&lt;0,"Short","Over"))))</f>
        <v/>
      </c>
      <c r="U23" s="13">
        <f>IF($A23="","",$H23+$I23+$J23+$K23)</f>
        <v/>
      </c>
      <c r="V23" s="14">
        <f>IF($A23="","",DATE(YEAR($A23),MONTH($A23),1))</f>
        <v/>
      </c>
      <c r="W23" s="7">
        <f>IF($A23="","",$A23&amp;"|"&amp;$B23&amp;"|"&amp;$C23)</f>
        <v/>
      </c>
    </row>
    <row r="24">
      <c r="A24" s="12" t="n">
        <v>46276</v>
      </c>
      <c r="B24" s="4" t="inlineStr">
        <is>
          <t>Main branch</t>
        </is>
      </c>
      <c r="C24" s="4" t="inlineStr">
        <is>
          <t>Evening</t>
        </is>
      </c>
      <c r="D24" s="4" t="inlineStr">
        <is>
          <t>Hala Samir</t>
        </is>
      </c>
      <c r="E24" s="4" t="inlineStr">
        <is>
          <t>Salma Nasser</t>
        </is>
      </c>
      <c r="F24" s="5" t="n">
        <v>500</v>
      </c>
      <c r="G24" s="5" t="n">
        <v>11790</v>
      </c>
      <c r="H24" s="5" t="n">
        <v>2970</v>
      </c>
      <c r="I24" s="5" t="n">
        <v>5470</v>
      </c>
      <c r="J24" s="5" t="n">
        <v>680</v>
      </c>
      <c r="K24" s="5" t="n">
        <v>1030</v>
      </c>
      <c r="L24" s="5" t="n">
        <v>720</v>
      </c>
      <c r="M24" s="13">
        <f>IF($A24="","",SUMIFS('Petty expenses'!$E$3:$E$1002,'Petty expenses'!$A$3:$A$1002,$A24,'Petty expenses'!$B$3:$B$1002,$B24,'Petty expenses'!$C$3:$C$1002,$C24))</f>
        <v/>
      </c>
      <c r="N24" s="13">
        <f>IF($A24="","",$F24+$H24-$M24)</f>
        <v/>
      </c>
      <c r="O24" s="5" t="n">
        <v>3459</v>
      </c>
      <c r="P24" s="13">
        <f>IF(OR($A24="",$O24=""),"",$O24-$N24)</f>
        <v/>
      </c>
      <c r="Q24" s="4" t="inlineStr">
        <is>
          <t>Counting error</t>
        </is>
      </c>
      <c r="R24" s="5" t="n">
        <v>2959</v>
      </c>
      <c r="S24" s="4" t="inlineStr">
        <is>
          <t>DEP-0911-E</t>
        </is>
      </c>
      <c r="T24" s="7">
        <f>IF(OR($A24="",$O24=""),"",IF($P24=0,"Balanced",IF($Q24="","Reason needed",IF($P24&lt;0,"Short","Over"))))</f>
        <v/>
      </c>
      <c r="U24" s="13">
        <f>IF($A24="","",$H24+$I24+$J24+$K24)</f>
        <v/>
      </c>
      <c r="V24" s="14">
        <f>IF($A24="","",DATE(YEAR($A24),MONTH($A24),1))</f>
        <v/>
      </c>
      <c r="W24" s="7">
        <f>IF($A24="","",$A24&amp;"|"&amp;$B24&amp;"|"&amp;$C24)</f>
        <v/>
      </c>
    </row>
    <row r="25">
      <c r="A25" s="12" t="n">
        <v>46277</v>
      </c>
      <c r="B25" s="4" t="inlineStr">
        <is>
          <t>Main branch</t>
        </is>
      </c>
      <c r="C25" s="4" t="inlineStr">
        <is>
          <t>Morning</t>
        </is>
      </c>
      <c r="D25" s="4" t="inlineStr">
        <is>
          <t>Reem Abdullah</t>
        </is>
      </c>
      <c r="E25" s="4" t="inlineStr">
        <is>
          <t>Mona Fahad</t>
        </is>
      </c>
      <c r="F25" s="5" t="n">
        <v>500</v>
      </c>
      <c r="G25" s="5" t="n">
        <v>10850</v>
      </c>
      <c r="H25" s="5" t="n">
        <v>2510</v>
      </c>
      <c r="I25" s="5" t="n">
        <v>5550</v>
      </c>
      <c r="J25" s="5" t="n">
        <v>710</v>
      </c>
      <c r="K25" s="5" t="n">
        <v>840</v>
      </c>
      <c r="L25" s="5" t="n">
        <v>710</v>
      </c>
      <c r="M25" s="13">
        <f>IF($A25="","",SUMIFS('Petty expenses'!$E$3:$E$1002,'Petty expenses'!$A$3:$A$1002,$A25,'Petty expenses'!$B$3:$B$1002,$B25,'Petty expenses'!$C$3:$C$1002,$C25))</f>
        <v/>
      </c>
      <c r="N25" s="13">
        <f>IF($A25="","",$F25+$H25-$M25)</f>
        <v/>
      </c>
      <c r="O25" s="5" t="n">
        <v>3010</v>
      </c>
      <c r="P25" s="13">
        <f>IF(OR($A25="",$O25=""),"",$O25-$N25)</f>
        <v/>
      </c>
      <c r="Q25" s="4" t="n"/>
      <c r="R25" s="5" t="n">
        <v>2510</v>
      </c>
      <c r="S25" s="4" t="inlineStr">
        <is>
          <t>DEP-0912-M</t>
        </is>
      </c>
      <c r="T25" s="7">
        <f>IF(OR($A25="",$O25=""),"",IF($P25=0,"Balanced",IF($Q25="","Reason needed",IF($P25&lt;0,"Short","Over"))))</f>
        <v/>
      </c>
      <c r="U25" s="13">
        <f>IF($A25="","",$H25+$I25+$J25+$K25)</f>
        <v/>
      </c>
      <c r="V25" s="14">
        <f>IF($A25="","",DATE(YEAR($A25),MONTH($A25),1))</f>
        <v/>
      </c>
      <c r="W25" s="7">
        <f>IF($A25="","",$A25&amp;"|"&amp;$B25&amp;"|"&amp;$C25)</f>
        <v/>
      </c>
    </row>
    <row r="26">
      <c r="A26" s="12" t="n">
        <v>46277</v>
      </c>
      <c r="B26" s="4" t="inlineStr">
        <is>
          <t>Main branch</t>
        </is>
      </c>
      <c r="C26" s="4" t="inlineStr">
        <is>
          <t>Evening</t>
        </is>
      </c>
      <c r="D26" s="4" t="inlineStr">
        <is>
          <t>Hala Samir</t>
        </is>
      </c>
      <c r="E26" s="4" t="inlineStr">
        <is>
          <t>Hala Samir</t>
        </is>
      </c>
      <c r="F26" s="5" t="n">
        <v>500</v>
      </c>
      <c r="G26" s="5" t="n">
        <v>16830</v>
      </c>
      <c r="H26" s="5" t="n">
        <v>4690</v>
      </c>
      <c r="I26" s="5" t="n">
        <v>8640</v>
      </c>
      <c r="J26" s="5" t="n">
        <v>1300</v>
      </c>
      <c r="K26" s="5" t="n">
        <v>1430</v>
      </c>
      <c r="L26" s="5" t="n">
        <v>770</v>
      </c>
      <c r="M26" s="13">
        <f>IF($A26="","",SUMIFS('Petty expenses'!$E$3:$E$1002,'Petty expenses'!$A$3:$A$1002,$A26,'Petty expenses'!$B$3:$B$1002,$B26,'Petty expenses'!$C$3:$C$1002,$C26))</f>
        <v/>
      </c>
      <c r="N26" s="13">
        <f>IF($A26="","",$F26+$H26-$M26)</f>
        <v/>
      </c>
      <c r="O26" s="5" t="n">
        <v>5180</v>
      </c>
      <c r="P26" s="13">
        <f>IF(OR($A26="",$O26=""),"",$O26-$N26)</f>
        <v/>
      </c>
      <c r="Q26" s="4" t="inlineStr">
        <is>
          <t>Counting error</t>
        </is>
      </c>
      <c r="R26" s="5" t="n">
        <v>4680</v>
      </c>
      <c r="S26" s="4" t="inlineStr">
        <is>
          <t>DEP-0912-E</t>
        </is>
      </c>
      <c r="T26" s="7">
        <f>IF(OR($A26="",$O26=""),"",IF($P26=0,"Balanced",IF($Q26="","Reason needed",IF($P26&lt;0,"Short","Over"))))</f>
        <v/>
      </c>
      <c r="U26" s="13">
        <f>IF($A26="","",$H26+$I26+$J26+$K26)</f>
        <v/>
      </c>
      <c r="V26" s="14">
        <f>IF($A26="","",DATE(YEAR($A26),MONTH($A26),1))</f>
        <v/>
      </c>
      <c r="W26" s="7">
        <f>IF($A26="","",$A26&amp;"|"&amp;$B26&amp;"|"&amp;$C26)</f>
        <v/>
      </c>
    </row>
    <row r="27">
      <c r="A27" s="12" t="n">
        <v>46278</v>
      </c>
      <c r="B27" s="4" t="inlineStr">
        <is>
          <t>Main branch</t>
        </is>
      </c>
      <c r="C27" s="4" t="inlineStr">
        <is>
          <t>Morning</t>
        </is>
      </c>
      <c r="D27" s="4" t="inlineStr">
        <is>
          <t>Reem Abdullah</t>
        </is>
      </c>
      <c r="E27" s="4" t="inlineStr">
        <is>
          <t>Reem Abdullah</t>
        </is>
      </c>
      <c r="F27" s="5" t="n">
        <v>500</v>
      </c>
      <c r="G27" s="5" t="n">
        <v>10500</v>
      </c>
      <c r="H27" s="5" t="n">
        <v>2440</v>
      </c>
      <c r="I27" s="5" t="n">
        <v>5140</v>
      </c>
      <c r="J27" s="5" t="n">
        <v>790</v>
      </c>
      <c r="K27" s="5" t="n">
        <v>900</v>
      </c>
      <c r="L27" s="5" t="n">
        <v>810</v>
      </c>
      <c r="M27" s="13">
        <f>IF($A27="","",SUMIFS('Petty expenses'!$E$3:$E$1002,'Petty expenses'!$A$3:$A$1002,$A27,'Petty expenses'!$B$3:$B$1002,$B27,'Petty expenses'!$C$3:$C$1002,$C27))</f>
        <v/>
      </c>
      <c r="N27" s="13">
        <f>IF($A27="","",$F27+$H27-$M27)</f>
        <v/>
      </c>
      <c r="O27" s="5" t="n">
        <v>2940</v>
      </c>
      <c r="P27" s="13">
        <f>IF(OR($A27="",$O27=""),"",$O27-$N27)</f>
        <v/>
      </c>
      <c r="Q27" s="4" t="n"/>
      <c r="R27" s="5" t="n">
        <v>2440</v>
      </c>
      <c r="S27" s="4" t="inlineStr">
        <is>
          <t>DEP-0913-M</t>
        </is>
      </c>
      <c r="T27" s="7">
        <f>IF(OR($A27="",$O27=""),"",IF($P27=0,"Balanced",IF($Q27="","Reason needed",IF($P27&lt;0,"Short","Over"))))</f>
        <v/>
      </c>
      <c r="U27" s="13">
        <f>IF($A27="","",$H27+$I27+$J27+$K27)</f>
        <v/>
      </c>
      <c r="V27" s="14">
        <f>IF($A27="","",DATE(YEAR($A27),MONTH($A27),1))</f>
        <v/>
      </c>
      <c r="W27" s="7">
        <f>IF($A27="","",$A27&amp;"|"&amp;$B27&amp;"|"&amp;$C27)</f>
        <v/>
      </c>
    </row>
    <row r="28">
      <c r="A28" s="12" t="n">
        <v>46278</v>
      </c>
      <c r="B28" s="4" t="inlineStr">
        <is>
          <t>Main branch</t>
        </is>
      </c>
      <c r="C28" s="4" t="inlineStr">
        <is>
          <t>Evening</t>
        </is>
      </c>
      <c r="D28" s="4" t="inlineStr">
        <is>
          <t>Hala Samir</t>
        </is>
      </c>
      <c r="E28" s="4" t="inlineStr">
        <is>
          <t>Hala Samir</t>
        </is>
      </c>
      <c r="F28" s="5" t="n">
        <v>500</v>
      </c>
      <c r="G28" s="5" t="n">
        <v>13230</v>
      </c>
      <c r="H28" s="5" t="n">
        <v>3450</v>
      </c>
      <c r="I28" s="5" t="n">
        <v>6480</v>
      </c>
      <c r="J28" s="5" t="n">
        <v>760</v>
      </c>
      <c r="K28" s="5" t="n">
        <v>760</v>
      </c>
      <c r="L28" s="5" t="n">
        <v>1010</v>
      </c>
      <c r="M28" s="13">
        <f>IF($A28="","",SUMIFS('Petty expenses'!$E$3:$E$1002,'Petty expenses'!$A$3:$A$1002,$A28,'Petty expenses'!$B$3:$B$1002,$B28,'Petty expenses'!$C$3:$C$1002,$C28))</f>
        <v/>
      </c>
      <c r="N28" s="13">
        <f>IF($A28="","",$F28+$H28-$M28)</f>
        <v/>
      </c>
      <c r="O28" s="5" t="n">
        <v>3910</v>
      </c>
      <c r="P28" s="13">
        <f>IF(OR($A28="",$O28=""),"",$O28-$N28)</f>
        <v/>
      </c>
      <c r="Q28" s="4" t="inlineStr">
        <is>
          <t>Counting error</t>
        </is>
      </c>
      <c r="R28" s="5" t="n">
        <v>3410</v>
      </c>
      <c r="S28" s="4" t="inlineStr">
        <is>
          <t>DEP-0913-E</t>
        </is>
      </c>
      <c r="T28" s="7">
        <f>IF(OR($A28="",$O28=""),"",IF($P28=0,"Balanced",IF($Q28="","Reason needed",IF($P28&lt;0,"Short","Over"))))</f>
        <v/>
      </c>
      <c r="U28" s="13">
        <f>IF($A28="","",$H28+$I28+$J28+$K28)</f>
        <v/>
      </c>
      <c r="V28" s="14">
        <f>IF($A28="","",DATE(YEAR($A28),MONTH($A28),1))</f>
        <v/>
      </c>
      <c r="W28" s="7">
        <f>IF($A28="","",$A28&amp;"|"&amp;$B28&amp;"|"&amp;$C28)</f>
        <v/>
      </c>
    </row>
    <row r="29">
      <c r="A29" s="12" t="n">
        <v>46279</v>
      </c>
      <c r="B29" s="4" t="inlineStr">
        <is>
          <t>Main branch</t>
        </is>
      </c>
      <c r="C29" s="4" t="inlineStr">
        <is>
          <t>Morning</t>
        </is>
      </c>
      <c r="D29" s="4" t="inlineStr">
        <is>
          <t>Reem Abdullah</t>
        </is>
      </c>
      <c r="E29" s="4" t="inlineStr">
        <is>
          <t>Reem Abdullah</t>
        </is>
      </c>
      <c r="F29" s="5" t="n">
        <v>500</v>
      </c>
      <c r="G29" s="5" t="n">
        <v>11950</v>
      </c>
      <c r="H29" s="5" t="n">
        <v>2550</v>
      </c>
      <c r="I29" s="5" t="n">
        <v>5900</v>
      </c>
      <c r="J29" s="5" t="n">
        <v>640</v>
      </c>
      <c r="K29" s="5" t="n">
        <v>810</v>
      </c>
      <c r="L29" s="5" t="n">
        <v>1010</v>
      </c>
      <c r="M29" s="13">
        <f>IF($A29="","",SUMIFS('Petty expenses'!$E$3:$E$1002,'Petty expenses'!$A$3:$A$1002,$A29,'Petty expenses'!$B$3:$B$1002,$B29,'Petty expenses'!$C$3:$C$1002,$C29))</f>
        <v/>
      </c>
      <c r="N29" s="13">
        <f>IF($A29="","",$F29+$H29-$M29)</f>
        <v/>
      </c>
      <c r="O29" s="5" t="n">
        <v>2970</v>
      </c>
      <c r="P29" s="13">
        <f>IF(OR($A29="",$O29=""),"",$O29-$N29)</f>
        <v/>
      </c>
      <c r="Q29" s="4" t="n"/>
      <c r="R29" s="5" t="n">
        <v>2470</v>
      </c>
      <c r="S29" s="4" t="inlineStr">
        <is>
          <t>DEP-0914-M</t>
        </is>
      </c>
      <c r="T29" s="7">
        <f>IF(OR($A29="",$O29=""),"",IF($P29=0,"Balanced",IF($Q29="","Reason needed",IF($P29&lt;0,"Short","Over"))))</f>
        <v/>
      </c>
      <c r="U29" s="13">
        <f>IF($A29="","",$H29+$I29+$J29+$K29)</f>
        <v/>
      </c>
      <c r="V29" s="14">
        <f>IF($A29="","",DATE(YEAR($A29),MONTH($A29),1))</f>
        <v/>
      </c>
      <c r="W29" s="7">
        <f>IF($A29="","",$A29&amp;"|"&amp;$B29&amp;"|"&amp;$C29)</f>
        <v/>
      </c>
    </row>
    <row r="30">
      <c r="A30" s="12" t="n">
        <v>46279</v>
      </c>
      <c r="B30" s="4" t="inlineStr">
        <is>
          <t>Main branch</t>
        </is>
      </c>
      <c r="C30" s="4" t="inlineStr">
        <is>
          <t>Evening</t>
        </is>
      </c>
      <c r="D30" s="4" t="inlineStr">
        <is>
          <t>Hala Samir</t>
        </is>
      </c>
      <c r="E30" s="4" t="inlineStr">
        <is>
          <t>Hala Samir</t>
        </is>
      </c>
      <c r="F30" s="5" t="n">
        <v>500</v>
      </c>
      <c r="G30" s="5" t="n">
        <v>12950</v>
      </c>
      <c r="H30" s="5" t="n">
        <v>2880</v>
      </c>
      <c r="I30" s="5" t="n">
        <v>6490</v>
      </c>
      <c r="J30" s="5" t="n">
        <v>910</v>
      </c>
      <c r="K30" s="5" t="n">
        <v>1060</v>
      </c>
      <c r="L30" s="5" t="n">
        <v>1040</v>
      </c>
      <c r="M30" s="13">
        <f>IF($A30="","",SUMIFS('Petty expenses'!$E$3:$E$1002,'Petty expenses'!$A$3:$A$1002,$A30,'Petty expenses'!$B$3:$B$1002,$B30,'Petty expenses'!$C$3:$C$1002,$C30))</f>
        <v/>
      </c>
      <c r="N30" s="13">
        <f>IF($A30="","",$F30+$H30-$M30)</f>
        <v/>
      </c>
      <c r="O30" s="5" t="n">
        <v>3350</v>
      </c>
      <c r="P30" s="13">
        <f>IF(OR($A30="",$O30=""),"",$O30-$N30)</f>
        <v/>
      </c>
      <c r="Q30" s="4" t="inlineStr">
        <is>
          <t>Counting error</t>
        </is>
      </c>
      <c r="R30" s="5" t="n">
        <v>2850</v>
      </c>
      <c r="S30" s="4" t="inlineStr">
        <is>
          <t>DEP-0914-E</t>
        </is>
      </c>
      <c r="T30" s="7">
        <f>IF(OR($A30="",$O30=""),"",IF($P30=0,"Balanced",IF($Q30="","Reason needed",IF($P30&lt;0,"Short","Over"))))</f>
        <v/>
      </c>
      <c r="U30" s="13">
        <f>IF($A30="","",$H30+$I30+$J30+$K30)</f>
        <v/>
      </c>
      <c r="V30" s="14">
        <f>IF($A30="","",DATE(YEAR($A30),MONTH($A30),1))</f>
        <v/>
      </c>
      <c r="W30" s="7">
        <f>IF($A30="","",$A30&amp;"|"&amp;$B30&amp;"|"&amp;$C30)</f>
        <v/>
      </c>
    </row>
    <row r="31">
      <c r="A31" s="12" t="n">
        <v>46280</v>
      </c>
      <c r="B31" s="4" t="inlineStr">
        <is>
          <t>Main branch</t>
        </is>
      </c>
      <c r="C31" s="4" t="inlineStr">
        <is>
          <t>Morning</t>
        </is>
      </c>
      <c r="D31" s="4" t="inlineStr">
        <is>
          <t>Reem Abdullah</t>
        </is>
      </c>
      <c r="E31" s="4" t="inlineStr">
        <is>
          <t>Reem Abdullah</t>
        </is>
      </c>
      <c r="F31" s="5" t="n">
        <v>500</v>
      </c>
      <c r="G31" s="5" t="n">
        <v>13900</v>
      </c>
      <c r="H31" s="5" t="n">
        <v>3220</v>
      </c>
      <c r="I31" s="5" t="n">
        <v>6340</v>
      </c>
      <c r="J31" s="5" t="n">
        <v>740</v>
      </c>
      <c r="K31" s="5" t="n">
        <v>1080</v>
      </c>
      <c r="L31" s="5" t="n">
        <v>1120</v>
      </c>
      <c r="M31" s="13">
        <f>IF($A31="","",SUMIFS('Petty expenses'!$E$3:$E$1002,'Petty expenses'!$A$3:$A$1002,$A31,'Petty expenses'!$B$3:$B$1002,$B31,'Petty expenses'!$C$3:$C$1002,$C31))</f>
        <v/>
      </c>
      <c r="N31" s="13">
        <f>IF($A31="","",$F31+$H31-$M31)</f>
        <v/>
      </c>
      <c r="O31" s="5" t="n">
        <v>3600</v>
      </c>
      <c r="P31" s="13">
        <f>IF(OR($A31="",$O31=""),"",$O31-$N31)</f>
        <v/>
      </c>
      <c r="Q31" s="4" t="n"/>
      <c r="R31" s="5" t="n">
        <v>3100</v>
      </c>
      <c r="S31" s="4" t="inlineStr">
        <is>
          <t>DEP-0915-M</t>
        </is>
      </c>
      <c r="T31" s="7">
        <f>IF(OR($A31="",$O31=""),"",IF($P31=0,"Balanced",IF($Q31="","Reason needed",IF($P31&lt;0,"Short","Over"))))</f>
        <v/>
      </c>
      <c r="U31" s="13">
        <f>IF($A31="","",$H31+$I31+$J31+$K31)</f>
        <v/>
      </c>
      <c r="V31" s="14">
        <f>IF($A31="","",DATE(YEAR($A31),MONTH($A31),1))</f>
        <v/>
      </c>
      <c r="W31" s="7">
        <f>IF($A31="","",$A31&amp;"|"&amp;$B31&amp;"|"&amp;$C31)</f>
        <v/>
      </c>
    </row>
    <row r="32">
      <c r="A32" s="12" t="n">
        <v>46280</v>
      </c>
      <c r="B32" s="4" t="inlineStr">
        <is>
          <t>Main branch</t>
        </is>
      </c>
      <c r="C32" s="4" t="inlineStr">
        <is>
          <t>Evening</t>
        </is>
      </c>
      <c r="D32" s="4" t="inlineStr">
        <is>
          <t>Hala Samir</t>
        </is>
      </c>
      <c r="E32" s="4" t="inlineStr">
        <is>
          <t>Hala Samir</t>
        </is>
      </c>
      <c r="F32" s="5" t="n">
        <v>500</v>
      </c>
      <c r="G32" s="5" t="n">
        <v>16080</v>
      </c>
      <c r="H32" s="5" t="n">
        <v>4030</v>
      </c>
      <c r="I32" s="5" t="n">
        <v>7640</v>
      </c>
      <c r="J32" s="5" t="n">
        <v>1250</v>
      </c>
      <c r="K32" s="5" t="n">
        <v>930</v>
      </c>
      <c r="L32" s="5" t="n">
        <v>1550</v>
      </c>
      <c r="M32" s="13">
        <f>IF($A32="","",SUMIFS('Petty expenses'!$E$3:$E$1002,'Petty expenses'!$A$3:$A$1002,$A32,'Petty expenses'!$B$3:$B$1002,$B32,'Petty expenses'!$C$3:$C$1002,$C32))</f>
        <v/>
      </c>
      <c r="N32" s="13">
        <f>IF($A32="","",$F32+$H32-$M32)</f>
        <v/>
      </c>
      <c r="O32" s="5" t="n">
        <v>4369</v>
      </c>
      <c r="P32" s="13">
        <f>IF(OR($A32="",$O32=""),"",$O32-$N32)</f>
        <v/>
      </c>
      <c r="Q32" s="4" t="inlineStr">
        <is>
          <t>Counting error</t>
        </is>
      </c>
      <c r="R32" s="5" t="n">
        <v>3869</v>
      </c>
      <c r="S32" s="4" t="inlineStr">
        <is>
          <t>DEP-0915-E</t>
        </is>
      </c>
      <c r="T32" s="7">
        <f>IF(OR($A32="",$O32=""),"",IF($P32=0,"Balanced",IF($Q32="","Reason needed",IF($P32&lt;0,"Short","Over"))))</f>
        <v/>
      </c>
      <c r="U32" s="13">
        <f>IF($A32="","",$H32+$I32+$J32+$K32)</f>
        <v/>
      </c>
      <c r="V32" s="14">
        <f>IF($A32="","",DATE(YEAR($A32),MONTH($A32),1))</f>
        <v/>
      </c>
      <c r="W32" s="7">
        <f>IF($A32="","",$A32&amp;"|"&amp;$B32&amp;"|"&amp;$C32)</f>
        <v/>
      </c>
    </row>
    <row r="33">
      <c r="A33" s="12" t="n">
        <v>46281</v>
      </c>
      <c r="B33" s="4" t="inlineStr">
        <is>
          <t>Main branch</t>
        </is>
      </c>
      <c r="C33" s="4" t="inlineStr">
        <is>
          <t>Morning</t>
        </is>
      </c>
      <c r="D33" s="4" t="inlineStr">
        <is>
          <t>Reem Abdullah</t>
        </is>
      </c>
      <c r="E33" s="4" t="inlineStr">
        <is>
          <t>Mona Fahad</t>
        </is>
      </c>
      <c r="F33" s="5" t="n">
        <v>500</v>
      </c>
      <c r="G33" s="5" t="n">
        <v>8860</v>
      </c>
      <c r="H33" s="5" t="n">
        <v>2170</v>
      </c>
      <c r="I33" s="5" t="n">
        <v>4410</v>
      </c>
      <c r="J33" s="5" t="n">
        <v>440</v>
      </c>
      <c r="K33" s="5" t="n">
        <v>560</v>
      </c>
      <c r="L33" s="5" t="n">
        <v>800</v>
      </c>
      <c r="M33" s="13">
        <f>IF($A33="","",SUMIFS('Petty expenses'!$E$3:$E$1002,'Petty expenses'!$A$3:$A$1002,$A33,'Petty expenses'!$B$3:$B$1002,$B33,'Petty expenses'!$C$3:$C$1002,$C33))</f>
        <v/>
      </c>
      <c r="N33" s="13">
        <f>IF($A33="","",$F33+$H33-$M33)</f>
        <v/>
      </c>
      <c r="O33" s="5" t="n">
        <v>2610</v>
      </c>
      <c r="P33" s="13">
        <f>IF(OR($A33="",$O33=""),"",$O33-$N33)</f>
        <v/>
      </c>
      <c r="Q33" s="4" t="n"/>
      <c r="R33" s="5" t="n">
        <v>2110</v>
      </c>
      <c r="S33" s="4" t="inlineStr">
        <is>
          <t>DEP-0916-M</t>
        </is>
      </c>
      <c r="T33" s="7">
        <f>IF(OR($A33="",$O33=""),"",IF($P33=0,"Balanced",IF($Q33="","Reason needed",IF($P33&lt;0,"Short","Over"))))</f>
        <v/>
      </c>
      <c r="U33" s="13">
        <f>IF($A33="","",$H33+$I33+$J33+$K33)</f>
        <v/>
      </c>
      <c r="V33" s="14">
        <f>IF($A33="","",DATE(YEAR($A33),MONTH($A33),1))</f>
        <v/>
      </c>
      <c r="W33" s="7">
        <f>IF($A33="","",$A33&amp;"|"&amp;$B33&amp;"|"&amp;$C33)</f>
        <v/>
      </c>
    </row>
    <row r="34">
      <c r="A34" s="12" t="n">
        <v>46281</v>
      </c>
      <c r="B34" s="4" t="inlineStr">
        <is>
          <t>Main branch</t>
        </is>
      </c>
      <c r="C34" s="4" t="inlineStr">
        <is>
          <t>Evening</t>
        </is>
      </c>
      <c r="D34" s="4" t="inlineStr">
        <is>
          <t>Hala Samir</t>
        </is>
      </c>
      <c r="E34" s="4" t="inlineStr">
        <is>
          <t>Hala Samir</t>
        </is>
      </c>
      <c r="F34" s="5" t="n">
        <v>500</v>
      </c>
      <c r="G34" s="5" t="n">
        <v>10180</v>
      </c>
      <c r="H34" s="5" t="n">
        <v>2230</v>
      </c>
      <c r="I34" s="5" t="n">
        <v>5140</v>
      </c>
      <c r="J34" s="5" t="n">
        <v>680</v>
      </c>
      <c r="K34" s="5" t="n">
        <v>550</v>
      </c>
      <c r="L34" s="5" t="n">
        <v>670</v>
      </c>
      <c r="M34" s="13">
        <f>IF($A34="","",SUMIFS('Petty expenses'!$E$3:$E$1002,'Petty expenses'!$A$3:$A$1002,$A34,'Petty expenses'!$B$3:$B$1002,$B34,'Petty expenses'!$C$3:$C$1002,$C34))</f>
        <v/>
      </c>
      <c r="N34" s="13">
        <f>IF($A34="","",$F34+$H34-$M34)</f>
        <v/>
      </c>
      <c r="O34" s="5" t="n">
        <v>2730</v>
      </c>
      <c r="P34" s="13">
        <f>IF(OR($A34="",$O34=""),"",$O34-$N34)</f>
        <v/>
      </c>
      <c r="Q34" s="4" t="n"/>
      <c r="R34" s="5" t="n">
        <v>2230</v>
      </c>
      <c r="S34" s="4" t="inlineStr">
        <is>
          <t>DEP-0916-E</t>
        </is>
      </c>
      <c r="T34" s="7">
        <f>IF(OR($A34="",$O34=""),"",IF($P34=0,"Balanced",IF($Q34="","Reason needed",IF($P34&lt;0,"Short","Over"))))</f>
        <v/>
      </c>
      <c r="U34" s="13">
        <f>IF($A34="","",$H34+$I34+$J34+$K34)</f>
        <v/>
      </c>
      <c r="V34" s="14">
        <f>IF($A34="","",DATE(YEAR($A34),MONTH($A34),1))</f>
        <v/>
      </c>
      <c r="W34" s="7">
        <f>IF($A34="","",$A34&amp;"|"&amp;$B34&amp;"|"&amp;$C34)</f>
        <v/>
      </c>
    </row>
    <row r="35">
      <c r="A35" s="12" t="n">
        <v>46282</v>
      </c>
      <c r="B35" s="4" t="inlineStr">
        <is>
          <t>Main branch</t>
        </is>
      </c>
      <c r="C35" s="4" t="inlineStr">
        <is>
          <t>Morning</t>
        </is>
      </c>
      <c r="D35" s="4" t="inlineStr">
        <is>
          <t>Reem Abdullah</t>
        </is>
      </c>
      <c r="E35" s="4" t="inlineStr">
        <is>
          <t>Reem Abdullah</t>
        </is>
      </c>
      <c r="F35" s="5" t="n">
        <v>500</v>
      </c>
      <c r="G35" s="5" t="n">
        <v>8810</v>
      </c>
      <c r="H35" s="5" t="n">
        <v>2130</v>
      </c>
      <c r="I35" s="5" t="n">
        <v>4280</v>
      </c>
      <c r="J35" s="5" t="n">
        <v>650</v>
      </c>
      <c r="K35" s="5" t="n">
        <v>640</v>
      </c>
      <c r="L35" s="5" t="n">
        <v>530</v>
      </c>
      <c r="M35" s="13">
        <f>IF($A35="","",SUMIFS('Petty expenses'!$E$3:$E$1002,'Petty expenses'!$A$3:$A$1002,$A35,'Petty expenses'!$B$3:$B$1002,$B35,'Petty expenses'!$C$3:$C$1002,$C35))</f>
        <v/>
      </c>
      <c r="N35" s="13">
        <f>IF($A35="","",$F35+$H35-$M35)</f>
        <v/>
      </c>
      <c r="O35" s="5" t="n">
        <v>2480</v>
      </c>
      <c r="P35" s="13">
        <f>IF(OR($A35="",$O35=""),"",$O35-$N35)</f>
        <v/>
      </c>
      <c r="Q35" s="4" t="n"/>
      <c r="R35" s="5" t="n">
        <v>1980</v>
      </c>
      <c r="S35" s="4" t="inlineStr">
        <is>
          <t>DEP-0917-M</t>
        </is>
      </c>
      <c r="T35" s="7">
        <f>IF(OR($A35="",$O35=""),"",IF($P35=0,"Balanced",IF($Q35="","Reason needed",IF($P35&lt;0,"Short","Over"))))</f>
        <v/>
      </c>
      <c r="U35" s="13">
        <f>IF($A35="","",$H35+$I35+$J35+$K35)</f>
        <v/>
      </c>
      <c r="V35" s="14">
        <f>IF($A35="","",DATE(YEAR($A35),MONTH($A35),1))</f>
        <v/>
      </c>
      <c r="W35" s="7">
        <f>IF($A35="","",$A35&amp;"|"&amp;$B35&amp;"|"&amp;$C35)</f>
        <v/>
      </c>
    </row>
    <row r="36">
      <c r="A36" s="12" t="n">
        <v>46282</v>
      </c>
      <c r="B36" s="4" t="inlineStr">
        <is>
          <t>Main branch</t>
        </is>
      </c>
      <c r="C36" s="4" t="inlineStr">
        <is>
          <t>Evening</t>
        </is>
      </c>
      <c r="D36" s="4" t="inlineStr">
        <is>
          <t>Hala Samir</t>
        </is>
      </c>
      <c r="E36" s="4" t="inlineStr">
        <is>
          <t>Hala Samir</t>
        </is>
      </c>
      <c r="F36" s="5" t="n">
        <v>500</v>
      </c>
      <c r="G36" s="5" t="n">
        <v>15090</v>
      </c>
      <c r="H36" s="5" t="n">
        <v>3310</v>
      </c>
      <c r="I36" s="5" t="n">
        <v>6890</v>
      </c>
      <c r="J36" s="5" t="n">
        <v>700</v>
      </c>
      <c r="K36" s="5" t="n">
        <v>1110</v>
      </c>
      <c r="L36" s="5" t="n">
        <v>1440</v>
      </c>
      <c r="M36" s="13">
        <f>IF($A36="","",SUMIFS('Petty expenses'!$E$3:$E$1002,'Petty expenses'!$A$3:$A$1002,$A36,'Petty expenses'!$B$3:$B$1002,$B36,'Petty expenses'!$C$3:$C$1002,$C36))</f>
        <v/>
      </c>
      <c r="N36" s="13">
        <f>IF($A36="","",$F36+$H36-$M36)</f>
        <v/>
      </c>
      <c r="O36" s="5" t="n">
        <v>3678</v>
      </c>
      <c r="P36" s="13">
        <f>IF(OR($A36="",$O36=""),"",$O36-$N36)</f>
        <v/>
      </c>
      <c r="Q36" s="4" t="inlineStr">
        <is>
          <t>Wrong change given</t>
        </is>
      </c>
      <c r="R36" s="5" t="n">
        <v>3178</v>
      </c>
      <c r="S36" s="4" t="inlineStr">
        <is>
          <t>DEP-0917-E</t>
        </is>
      </c>
      <c r="T36" s="7">
        <f>IF(OR($A36="",$O36=""),"",IF($P36=0,"Balanced",IF($Q36="","Reason needed",IF($P36&lt;0,"Short","Over"))))</f>
        <v/>
      </c>
      <c r="U36" s="13">
        <f>IF($A36="","",$H36+$I36+$J36+$K36)</f>
        <v/>
      </c>
      <c r="V36" s="14">
        <f>IF($A36="","",DATE(YEAR($A36),MONTH($A36),1))</f>
        <v/>
      </c>
      <c r="W36" s="7">
        <f>IF($A36="","",$A36&amp;"|"&amp;$B36&amp;"|"&amp;$C36)</f>
        <v/>
      </c>
    </row>
    <row r="37">
      <c r="A37" s="12" t="n">
        <v>46283</v>
      </c>
      <c r="B37" s="4" t="inlineStr">
        <is>
          <t>Main branch</t>
        </is>
      </c>
      <c r="C37" s="4" t="inlineStr">
        <is>
          <t>Morning</t>
        </is>
      </c>
      <c r="D37" s="4" t="inlineStr">
        <is>
          <t>Reem Abdullah</t>
        </is>
      </c>
      <c r="E37" s="4" t="inlineStr">
        <is>
          <t>Reem Abdullah</t>
        </is>
      </c>
      <c r="F37" s="5" t="n">
        <v>500</v>
      </c>
      <c r="G37" s="5" t="n">
        <v>11970</v>
      </c>
      <c r="H37" s="5" t="n">
        <v>2800</v>
      </c>
      <c r="I37" s="5" t="n">
        <v>5570</v>
      </c>
      <c r="J37" s="5" t="n">
        <v>960</v>
      </c>
      <c r="K37" s="5" t="n">
        <v>610</v>
      </c>
      <c r="L37" s="5" t="n">
        <v>1060</v>
      </c>
      <c r="M37" s="13">
        <f>IF($A37="","",SUMIFS('Petty expenses'!$E$3:$E$1002,'Petty expenses'!$A$3:$A$1002,$A37,'Petty expenses'!$B$3:$B$1002,$B37,'Petty expenses'!$C$3:$C$1002,$C37))</f>
        <v/>
      </c>
      <c r="N37" s="13">
        <f>IF($A37="","",$F37+$H37-$M37)</f>
        <v/>
      </c>
      <c r="O37" s="5" t="n">
        <v>3265</v>
      </c>
      <c r="P37" s="13">
        <f>IF(OR($A37="",$O37=""),"",$O37-$N37)</f>
        <v/>
      </c>
      <c r="Q37" s="4" t="inlineStr">
        <is>
          <t>Payment on the wrong method</t>
        </is>
      </c>
      <c r="R37" s="5" t="n">
        <v>2765</v>
      </c>
      <c r="S37" s="4" t="inlineStr">
        <is>
          <t>DEP-0918-M</t>
        </is>
      </c>
      <c r="T37" s="7">
        <f>IF(OR($A37="",$O37=""),"",IF($P37=0,"Balanced",IF($Q37="","Reason needed",IF($P37&lt;0,"Short","Over"))))</f>
        <v/>
      </c>
      <c r="U37" s="13">
        <f>IF($A37="","",$H37+$I37+$J37+$K37)</f>
        <v/>
      </c>
      <c r="V37" s="14">
        <f>IF($A37="","",DATE(YEAR($A37),MONTH($A37),1))</f>
        <v/>
      </c>
      <c r="W37" s="7">
        <f>IF($A37="","",$A37&amp;"|"&amp;$B37&amp;"|"&amp;$C37)</f>
        <v/>
      </c>
    </row>
    <row r="38">
      <c r="A38" s="12" t="n">
        <v>46283</v>
      </c>
      <c r="B38" s="4" t="inlineStr">
        <is>
          <t>Main branch</t>
        </is>
      </c>
      <c r="C38" s="4" t="inlineStr">
        <is>
          <t>Evening</t>
        </is>
      </c>
      <c r="D38" s="4" t="inlineStr">
        <is>
          <t>Hala Samir</t>
        </is>
      </c>
      <c r="E38" s="4" t="inlineStr">
        <is>
          <t>Salma Nasser</t>
        </is>
      </c>
      <c r="F38" s="5" t="n">
        <v>500</v>
      </c>
      <c r="G38" s="5" t="n">
        <v>15750</v>
      </c>
      <c r="H38" s="5" t="n">
        <v>3540</v>
      </c>
      <c r="I38" s="5" t="n">
        <v>7600</v>
      </c>
      <c r="J38" s="5" t="n">
        <v>1070</v>
      </c>
      <c r="K38" s="5" t="n">
        <v>990</v>
      </c>
      <c r="L38" s="5" t="n">
        <v>1470</v>
      </c>
      <c r="M38" s="13">
        <f>IF($A38="","",SUMIFS('Petty expenses'!$E$3:$E$1002,'Petty expenses'!$A$3:$A$1002,$A38,'Petty expenses'!$B$3:$B$1002,$B38,'Petty expenses'!$C$3:$C$1002,$C38))</f>
        <v/>
      </c>
      <c r="N38" s="13">
        <f>IF($A38="","",$F38+$H38-$M38)</f>
        <v/>
      </c>
      <c r="O38" s="5" t="n">
        <v>3990</v>
      </c>
      <c r="P38" s="13">
        <f>IF(OR($A38="",$O38=""),"",$O38-$N38)</f>
        <v/>
      </c>
      <c r="Q38" s="4" t="n"/>
      <c r="R38" s="5" t="n">
        <v>3490</v>
      </c>
      <c r="S38" s="4" t="inlineStr">
        <is>
          <t>DEP-0918-E</t>
        </is>
      </c>
      <c r="T38" s="7">
        <f>IF(OR($A38="",$O38=""),"",IF($P38=0,"Balanced",IF($Q38="","Reason needed",IF($P38&lt;0,"Short","Over"))))</f>
        <v/>
      </c>
      <c r="U38" s="13">
        <f>IF($A38="","",$H38+$I38+$J38+$K38)</f>
        <v/>
      </c>
      <c r="V38" s="14">
        <f>IF($A38="","",DATE(YEAR($A38),MONTH($A38),1))</f>
        <v/>
      </c>
      <c r="W38" s="7">
        <f>IF($A38="","",$A38&amp;"|"&amp;$B38&amp;"|"&amp;$C38)</f>
        <v/>
      </c>
    </row>
    <row r="39">
      <c r="A39" s="12" t="n">
        <v>46284</v>
      </c>
      <c r="B39" s="4" t="inlineStr">
        <is>
          <t>Main branch</t>
        </is>
      </c>
      <c r="C39" s="4" t="inlineStr">
        <is>
          <t>Morning</t>
        </is>
      </c>
      <c r="D39" s="4" t="inlineStr">
        <is>
          <t>Reem Abdullah</t>
        </is>
      </c>
      <c r="E39" s="4" t="inlineStr">
        <is>
          <t>Mona Fahad</t>
        </is>
      </c>
      <c r="F39" s="5" t="n">
        <v>500</v>
      </c>
      <c r="G39" s="5" t="n">
        <v>8840</v>
      </c>
      <c r="H39" s="5" t="n">
        <v>2140</v>
      </c>
      <c r="I39" s="5" t="n">
        <v>4440</v>
      </c>
      <c r="J39" s="5" t="n">
        <v>650</v>
      </c>
      <c r="K39" s="5" t="n">
        <v>680</v>
      </c>
      <c r="L39" s="5" t="n">
        <v>750</v>
      </c>
      <c r="M39" s="13">
        <f>IF($A39="","",SUMIFS('Petty expenses'!$E$3:$E$1002,'Petty expenses'!$A$3:$A$1002,$A39,'Petty expenses'!$B$3:$B$1002,$B39,'Petty expenses'!$C$3:$C$1002,$C39))</f>
        <v/>
      </c>
      <c r="N39" s="13">
        <f>IF($A39="","",$F39+$H39-$M39)</f>
        <v/>
      </c>
      <c r="O39" s="5" t="n">
        <v>2460</v>
      </c>
      <c r="P39" s="13">
        <f>IF(OR($A39="",$O39=""),"",$O39-$N39)</f>
        <v/>
      </c>
      <c r="Q39" s="4" t="n"/>
      <c r="R39" s="5" t="n">
        <v>1960</v>
      </c>
      <c r="S39" s="4" t="inlineStr">
        <is>
          <t>DEP-0919-M</t>
        </is>
      </c>
      <c r="T39" s="7">
        <f>IF(OR($A39="",$O39=""),"",IF($P39=0,"Balanced",IF($Q39="","Reason needed",IF($P39&lt;0,"Short","Over"))))</f>
        <v/>
      </c>
      <c r="U39" s="13">
        <f>IF($A39="","",$H39+$I39+$J39+$K39)</f>
        <v/>
      </c>
      <c r="V39" s="14">
        <f>IF($A39="","",DATE(YEAR($A39),MONTH($A39),1))</f>
        <v/>
      </c>
      <c r="W39" s="7">
        <f>IF($A39="","",$A39&amp;"|"&amp;$B39&amp;"|"&amp;$C39)</f>
        <v/>
      </c>
    </row>
    <row r="40">
      <c r="A40" s="12" t="n">
        <v>46284</v>
      </c>
      <c r="B40" s="4" t="inlineStr">
        <is>
          <t>Main branch</t>
        </is>
      </c>
      <c r="C40" s="4" t="inlineStr">
        <is>
          <t>Evening</t>
        </is>
      </c>
      <c r="D40" s="4" t="inlineStr">
        <is>
          <t>Hala Samir</t>
        </is>
      </c>
      <c r="E40" s="4" t="inlineStr">
        <is>
          <t>Hala Samir</t>
        </is>
      </c>
      <c r="F40" s="5" t="n">
        <v>500</v>
      </c>
      <c r="G40" s="5" t="n">
        <v>15170</v>
      </c>
      <c r="H40" s="5" t="n">
        <v>4020</v>
      </c>
      <c r="I40" s="5" t="n">
        <v>7320</v>
      </c>
      <c r="J40" s="5" t="n">
        <v>1170</v>
      </c>
      <c r="K40" s="5" t="n">
        <v>820</v>
      </c>
      <c r="L40" s="5" t="n">
        <v>1430</v>
      </c>
      <c r="M40" s="13">
        <f>IF($A40="","",SUMIFS('Petty expenses'!$E$3:$E$1002,'Petty expenses'!$A$3:$A$1002,$A40,'Petty expenses'!$B$3:$B$1002,$B40,'Petty expenses'!$C$3:$C$1002,$C40))</f>
        <v/>
      </c>
      <c r="N40" s="13">
        <f>IF($A40="","",$F40+$H40-$M40)</f>
        <v/>
      </c>
      <c r="O40" s="5" t="n">
        <v>4506</v>
      </c>
      <c r="P40" s="13">
        <f>IF(OR($A40="",$O40=""),"",$O40-$N40)</f>
        <v/>
      </c>
      <c r="Q40" s="4" t="inlineStr">
        <is>
          <t>Wrong change given</t>
        </is>
      </c>
      <c r="R40" s="5" t="n">
        <v>4006</v>
      </c>
      <c r="S40" s="4" t="inlineStr">
        <is>
          <t>DEP-0919-E</t>
        </is>
      </c>
      <c r="T40" s="7">
        <f>IF(OR($A40="",$O40=""),"",IF($P40=0,"Balanced",IF($Q40="","Reason needed",IF($P40&lt;0,"Short","Over"))))</f>
        <v/>
      </c>
      <c r="U40" s="13">
        <f>IF($A40="","",$H40+$I40+$J40+$K40)</f>
        <v/>
      </c>
      <c r="V40" s="14">
        <f>IF($A40="","",DATE(YEAR($A40),MONTH($A40),1))</f>
        <v/>
      </c>
      <c r="W40" s="7">
        <f>IF($A40="","",$A40&amp;"|"&amp;$B40&amp;"|"&amp;$C40)</f>
        <v/>
      </c>
    </row>
    <row r="41">
      <c r="A41" s="12" t="n">
        <v>46285</v>
      </c>
      <c r="B41" s="4" t="inlineStr">
        <is>
          <t>Main branch</t>
        </is>
      </c>
      <c r="C41" s="4" t="inlineStr">
        <is>
          <t>Morning</t>
        </is>
      </c>
      <c r="D41" s="4" t="inlineStr">
        <is>
          <t>Reem Abdullah</t>
        </is>
      </c>
      <c r="E41" s="4" t="inlineStr">
        <is>
          <t>Reem Abdullah</t>
        </is>
      </c>
      <c r="F41" s="5" t="n">
        <v>500</v>
      </c>
      <c r="G41" s="5" t="n">
        <v>9860</v>
      </c>
      <c r="H41" s="5" t="n">
        <v>2190</v>
      </c>
      <c r="I41" s="5" t="n">
        <v>4560</v>
      </c>
      <c r="J41" s="5" t="n">
        <v>650</v>
      </c>
      <c r="K41" s="5" t="n">
        <v>860</v>
      </c>
      <c r="L41" s="5" t="n">
        <v>740</v>
      </c>
      <c r="M41" s="13">
        <f>IF($A41="","",SUMIFS('Petty expenses'!$E$3:$E$1002,'Petty expenses'!$A$3:$A$1002,$A41,'Petty expenses'!$B$3:$B$1002,$B41,'Petty expenses'!$C$3:$C$1002,$C41))</f>
        <v/>
      </c>
      <c r="N41" s="13">
        <f>IF($A41="","",$F41+$H41-$M41)</f>
        <v/>
      </c>
      <c r="O41" s="5" t="n">
        <v>2630</v>
      </c>
      <c r="P41" s="13">
        <f>IF(OR($A41="",$O41=""),"",$O41-$N41)</f>
        <v/>
      </c>
      <c r="Q41" s="4" t="n"/>
      <c r="R41" s="5" t="n">
        <v>2130</v>
      </c>
      <c r="S41" s="4" t="inlineStr">
        <is>
          <t>DEP-0920-M</t>
        </is>
      </c>
      <c r="T41" s="7">
        <f>IF(OR($A41="",$O41=""),"",IF($P41=0,"Balanced",IF($Q41="","Reason needed",IF($P41&lt;0,"Short","Over"))))</f>
        <v/>
      </c>
      <c r="U41" s="13">
        <f>IF($A41="","",$H41+$I41+$J41+$K41)</f>
        <v/>
      </c>
      <c r="V41" s="14">
        <f>IF($A41="","",DATE(YEAR($A41),MONTH($A41),1))</f>
        <v/>
      </c>
      <c r="W41" s="7">
        <f>IF($A41="","",$A41&amp;"|"&amp;$B41&amp;"|"&amp;$C41)</f>
        <v/>
      </c>
    </row>
    <row r="42">
      <c r="A42" s="12" t="n">
        <v>46285</v>
      </c>
      <c r="B42" s="4" t="inlineStr">
        <is>
          <t>Main branch</t>
        </is>
      </c>
      <c r="C42" s="4" t="inlineStr">
        <is>
          <t>Evening</t>
        </is>
      </c>
      <c r="D42" s="4" t="inlineStr">
        <is>
          <t>Hala Samir</t>
        </is>
      </c>
      <c r="E42" s="4" t="inlineStr">
        <is>
          <t>Hala Samir</t>
        </is>
      </c>
      <c r="F42" s="5" t="n">
        <v>500</v>
      </c>
      <c r="G42" s="5" t="n">
        <v>15190</v>
      </c>
      <c r="H42" s="5" t="n">
        <v>3360</v>
      </c>
      <c r="I42" s="5" t="n">
        <v>6890</v>
      </c>
      <c r="J42" s="5" t="n">
        <v>620</v>
      </c>
      <c r="K42" s="5" t="n">
        <v>1270</v>
      </c>
      <c r="L42" s="5" t="n">
        <v>1340</v>
      </c>
      <c r="M42" s="13">
        <f>IF($A42="","",SUMIFS('Petty expenses'!$E$3:$E$1002,'Petty expenses'!$A$3:$A$1002,$A42,'Petty expenses'!$B$3:$B$1002,$B42,'Petty expenses'!$C$3:$C$1002,$C42))</f>
        <v/>
      </c>
      <c r="N42" s="13">
        <f>IF($A42="","",$F42+$H42-$M42)</f>
        <v/>
      </c>
      <c r="O42" s="5" t="n">
        <v>3789</v>
      </c>
      <c r="P42" s="13">
        <f>IF(OR($A42="",$O42=""),"",$O42-$N42)</f>
        <v/>
      </c>
      <c r="Q42" s="4" t="inlineStr">
        <is>
          <t>Wrong change given</t>
        </is>
      </c>
      <c r="R42" s="5" t="n">
        <v>3289</v>
      </c>
      <c r="S42" s="4" t="inlineStr">
        <is>
          <t>DEP-0920-E</t>
        </is>
      </c>
      <c r="T42" s="7">
        <f>IF(OR($A42="",$O42=""),"",IF($P42=0,"Balanced",IF($Q42="","Reason needed",IF($P42&lt;0,"Short","Over"))))</f>
        <v/>
      </c>
      <c r="U42" s="13">
        <f>IF($A42="","",$H42+$I42+$J42+$K42)</f>
        <v/>
      </c>
      <c r="V42" s="14">
        <f>IF($A42="","",DATE(YEAR($A42),MONTH($A42),1))</f>
        <v/>
      </c>
      <c r="W42" s="7">
        <f>IF($A42="","",$A42&amp;"|"&amp;$B42&amp;"|"&amp;$C42)</f>
        <v/>
      </c>
    </row>
    <row r="43">
      <c r="A43" s="12" t="n">
        <v>46286</v>
      </c>
      <c r="B43" s="4" t="inlineStr">
        <is>
          <t>Main branch</t>
        </is>
      </c>
      <c r="C43" s="4" t="inlineStr">
        <is>
          <t>Morning</t>
        </is>
      </c>
      <c r="D43" s="4" t="inlineStr">
        <is>
          <t>Reem Abdullah</t>
        </is>
      </c>
      <c r="E43" s="4" t="inlineStr">
        <is>
          <t>Mona Fahad</t>
        </is>
      </c>
      <c r="F43" s="5" t="n">
        <v>500</v>
      </c>
      <c r="G43" s="5" t="n">
        <v>9060</v>
      </c>
      <c r="H43" s="5" t="n">
        <v>2030</v>
      </c>
      <c r="I43" s="5" t="n">
        <v>4180</v>
      </c>
      <c r="J43" s="5" t="n">
        <v>570</v>
      </c>
      <c r="K43" s="5" t="n">
        <v>610</v>
      </c>
      <c r="L43" s="5" t="n">
        <v>800</v>
      </c>
      <c r="M43" s="13">
        <f>IF($A43="","",SUMIFS('Petty expenses'!$E$3:$E$1002,'Petty expenses'!$A$3:$A$1002,$A43,'Petty expenses'!$B$3:$B$1002,$B43,'Petty expenses'!$C$3:$C$1002,$C43))</f>
        <v/>
      </c>
      <c r="N43" s="13">
        <f>IF($A43="","",$F43+$H43-$M43)</f>
        <v/>
      </c>
      <c r="O43" s="5" t="n">
        <v>2530</v>
      </c>
      <c r="P43" s="13">
        <f>IF(OR($A43="",$O43=""),"",$O43-$N43)</f>
        <v/>
      </c>
      <c r="Q43" s="4" t="n"/>
      <c r="R43" s="5" t="n">
        <v>2030</v>
      </c>
      <c r="S43" s="4" t="inlineStr">
        <is>
          <t>DEP-0921-M</t>
        </is>
      </c>
      <c r="T43" s="7">
        <f>IF(OR($A43="",$O43=""),"",IF($P43=0,"Balanced",IF($Q43="","Reason needed",IF($P43&lt;0,"Short","Over"))))</f>
        <v/>
      </c>
      <c r="U43" s="13">
        <f>IF($A43="","",$H43+$I43+$J43+$K43)</f>
        <v/>
      </c>
      <c r="V43" s="14">
        <f>IF($A43="","",DATE(YEAR($A43),MONTH($A43),1))</f>
        <v/>
      </c>
      <c r="W43" s="7">
        <f>IF($A43="","",$A43&amp;"|"&amp;$B43&amp;"|"&amp;$C43)</f>
        <v/>
      </c>
    </row>
    <row r="44">
      <c r="A44" s="12" t="n">
        <v>46286</v>
      </c>
      <c r="B44" s="4" t="inlineStr">
        <is>
          <t>Main branch</t>
        </is>
      </c>
      <c r="C44" s="4" t="inlineStr">
        <is>
          <t>Evening</t>
        </is>
      </c>
      <c r="D44" s="4" t="inlineStr">
        <is>
          <t>Hala Samir</t>
        </is>
      </c>
      <c r="E44" s="4" t="inlineStr">
        <is>
          <t>Hala Samir</t>
        </is>
      </c>
      <c r="F44" s="5" t="n">
        <v>500</v>
      </c>
      <c r="G44" s="5" t="n">
        <v>12440</v>
      </c>
      <c r="H44" s="5" t="n">
        <v>3130</v>
      </c>
      <c r="I44" s="5" t="n">
        <v>6380</v>
      </c>
      <c r="J44" s="5" t="n">
        <v>510</v>
      </c>
      <c r="K44" s="5" t="n">
        <v>1110</v>
      </c>
      <c r="L44" s="5" t="n">
        <v>900</v>
      </c>
      <c r="M44" s="13">
        <f>IF($A44="","",SUMIFS('Petty expenses'!$E$3:$E$1002,'Petty expenses'!$A$3:$A$1002,$A44,'Petty expenses'!$B$3:$B$1002,$B44,'Petty expenses'!$C$3:$C$1002,$C44))</f>
        <v/>
      </c>
      <c r="N44" s="13">
        <f>IF($A44="","",$F44+$H44-$M44)</f>
        <v/>
      </c>
      <c r="O44" s="5" t="n">
        <v>3600</v>
      </c>
      <c r="P44" s="13">
        <f>IF(OR($A44="",$O44=""),"",$O44-$N44)</f>
        <v/>
      </c>
      <c r="Q44" s="4" t="n"/>
      <c r="R44" s="5" t="n">
        <v>3100</v>
      </c>
      <c r="S44" s="4" t="inlineStr">
        <is>
          <t>DEP-0921-E</t>
        </is>
      </c>
      <c r="T44" s="7">
        <f>IF(OR($A44="",$O44=""),"",IF($P44=0,"Balanced",IF($Q44="","Reason needed",IF($P44&lt;0,"Short","Over"))))</f>
        <v/>
      </c>
      <c r="U44" s="13">
        <f>IF($A44="","",$H44+$I44+$J44+$K44)</f>
        <v/>
      </c>
      <c r="V44" s="14">
        <f>IF($A44="","",DATE(YEAR($A44),MONTH($A44),1))</f>
        <v/>
      </c>
      <c r="W44" s="7">
        <f>IF($A44="","",$A44&amp;"|"&amp;$B44&amp;"|"&amp;$C44)</f>
        <v/>
      </c>
    </row>
    <row r="45">
      <c r="A45" s="12" t="n">
        <v>46287</v>
      </c>
      <c r="B45" s="4" t="inlineStr">
        <is>
          <t>Main branch</t>
        </is>
      </c>
      <c r="C45" s="4" t="inlineStr">
        <is>
          <t>Morning</t>
        </is>
      </c>
      <c r="D45" s="4" t="inlineStr">
        <is>
          <t>Reem Abdullah</t>
        </is>
      </c>
      <c r="E45" s="4" t="inlineStr">
        <is>
          <t>Mona Fahad</t>
        </is>
      </c>
      <c r="F45" s="5" t="n">
        <v>500</v>
      </c>
      <c r="G45" s="5" t="n">
        <v>12490</v>
      </c>
      <c r="H45" s="5" t="n">
        <v>2630</v>
      </c>
      <c r="I45" s="5" t="n">
        <v>6390</v>
      </c>
      <c r="J45" s="5" t="n">
        <v>910</v>
      </c>
      <c r="K45" s="5" t="n">
        <v>960</v>
      </c>
      <c r="L45" s="5" t="n">
        <v>860</v>
      </c>
      <c r="M45" s="13">
        <f>IF($A45="","",SUMIFS('Petty expenses'!$E$3:$E$1002,'Petty expenses'!$A$3:$A$1002,$A45,'Petty expenses'!$B$3:$B$1002,$B45,'Petty expenses'!$C$3:$C$1002,$C45))</f>
        <v/>
      </c>
      <c r="N45" s="13">
        <f>IF($A45="","",$F45+$H45-$M45)</f>
        <v/>
      </c>
      <c r="O45" s="5" t="n">
        <v>3085</v>
      </c>
      <c r="P45" s="13">
        <f>IF(OR($A45="",$O45=""),"",$O45-$N45)</f>
        <v/>
      </c>
      <c r="Q45" s="4" t="n"/>
      <c r="R45" s="5" t="n">
        <v>2585</v>
      </c>
      <c r="S45" s="4" t="inlineStr">
        <is>
          <t>DEP-0922-M</t>
        </is>
      </c>
      <c r="T45" s="7">
        <f>IF(OR($A45="",$O45=""),"",IF($P45=0,"Balanced",IF($Q45="","Reason needed",IF($P45&lt;0,"Short","Over"))))</f>
        <v/>
      </c>
      <c r="U45" s="13">
        <f>IF($A45="","",$H45+$I45+$J45+$K45)</f>
        <v/>
      </c>
      <c r="V45" s="14">
        <f>IF($A45="","",DATE(YEAR($A45),MONTH($A45),1))</f>
        <v/>
      </c>
      <c r="W45" s="7">
        <f>IF($A45="","",$A45&amp;"|"&amp;$B45&amp;"|"&amp;$C45)</f>
        <v/>
      </c>
    </row>
    <row r="46">
      <c r="A46" s="12" t="n">
        <v>46287</v>
      </c>
      <c r="B46" s="4" t="inlineStr">
        <is>
          <t>Main branch</t>
        </is>
      </c>
      <c r="C46" s="4" t="inlineStr">
        <is>
          <t>Evening</t>
        </is>
      </c>
      <c r="D46" s="4" t="inlineStr">
        <is>
          <t>Hala Samir</t>
        </is>
      </c>
      <c r="E46" s="4" t="inlineStr">
        <is>
          <t>Salma Nasser</t>
        </is>
      </c>
      <c r="F46" s="5" t="n">
        <v>500</v>
      </c>
      <c r="G46" s="5" t="n">
        <v>12850</v>
      </c>
      <c r="H46" s="5" t="n">
        <v>3800</v>
      </c>
      <c r="I46" s="5" t="n">
        <v>5950</v>
      </c>
      <c r="J46" s="5" t="n">
        <v>850</v>
      </c>
      <c r="K46" s="5" t="n">
        <v>1050</v>
      </c>
      <c r="L46" s="5" t="n">
        <v>1100</v>
      </c>
      <c r="M46" s="13">
        <f>IF($A46="","",SUMIFS('Petty expenses'!$E$3:$E$1002,'Petty expenses'!$A$3:$A$1002,$A46,'Petty expenses'!$B$3:$B$1002,$B46,'Petty expenses'!$C$3:$C$1002,$C46))</f>
        <v/>
      </c>
      <c r="N46" s="13">
        <f>IF($A46="","",$F46+$H46-$M46)</f>
        <v/>
      </c>
      <c r="O46" s="5" t="n">
        <v>4274</v>
      </c>
      <c r="P46" s="13">
        <f>IF(OR($A46="",$O46=""),"",$O46-$N46)</f>
        <v/>
      </c>
      <c r="Q46" s="4" t="inlineStr">
        <is>
          <t>Counting error</t>
        </is>
      </c>
      <c r="R46" s="5" t="n">
        <v>3774</v>
      </c>
      <c r="S46" s="4" t="inlineStr">
        <is>
          <t>DEP-0922-E</t>
        </is>
      </c>
      <c r="T46" s="7">
        <f>IF(OR($A46="",$O46=""),"",IF($P46=0,"Balanced",IF($Q46="","Reason needed",IF($P46&lt;0,"Short","Over"))))</f>
        <v/>
      </c>
      <c r="U46" s="13">
        <f>IF($A46="","",$H46+$I46+$J46+$K46)</f>
        <v/>
      </c>
      <c r="V46" s="14">
        <f>IF($A46="","",DATE(YEAR($A46),MONTH($A46),1))</f>
        <v/>
      </c>
      <c r="W46" s="7">
        <f>IF($A46="","",$A46&amp;"|"&amp;$B46&amp;"|"&amp;$C46)</f>
        <v/>
      </c>
    </row>
    <row r="47">
      <c r="A47" s="12" t="n">
        <v>46288</v>
      </c>
      <c r="B47" s="4" t="inlineStr">
        <is>
          <t>Main branch</t>
        </is>
      </c>
      <c r="C47" s="4" t="inlineStr">
        <is>
          <t>Morning</t>
        </is>
      </c>
      <c r="D47" s="4" t="inlineStr">
        <is>
          <t>Reem Abdullah</t>
        </is>
      </c>
      <c r="E47" s="4" t="inlineStr">
        <is>
          <t>Reem Abdullah</t>
        </is>
      </c>
      <c r="F47" s="5" t="n">
        <v>500</v>
      </c>
      <c r="G47" s="5" t="n">
        <v>13840</v>
      </c>
      <c r="H47" s="5" t="n">
        <v>4090</v>
      </c>
      <c r="I47" s="5" t="n">
        <v>7180</v>
      </c>
      <c r="J47" s="5" t="n">
        <v>650</v>
      </c>
      <c r="K47" s="5" t="n">
        <v>710</v>
      </c>
      <c r="L47" s="5" t="n">
        <v>990</v>
      </c>
      <c r="M47" s="13">
        <f>IF($A47="","",SUMIFS('Petty expenses'!$E$3:$E$1002,'Petty expenses'!$A$3:$A$1002,$A47,'Petty expenses'!$B$3:$B$1002,$B47,'Petty expenses'!$C$3:$C$1002,$C47))</f>
        <v/>
      </c>
      <c r="N47" s="13">
        <f>IF($A47="","",$F47+$H47-$M47)</f>
        <v/>
      </c>
      <c r="O47" s="5" t="n">
        <v>4590</v>
      </c>
      <c r="P47" s="13">
        <f>IF(OR($A47="",$O47=""),"",$O47-$N47)</f>
        <v/>
      </c>
      <c r="Q47" s="4" t="n"/>
      <c r="R47" s="5" t="n">
        <v>4090</v>
      </c>
      <c r="S47" s="4" t="inlineStr">
        <is>
          <t>DEP-0923-M</t>
        </is>
      </c>
      <c r="T47" s="7">
        <f>IF(OR($A47="",$O47=""),"",IF($P47=0,"Balanced",IF($Q47="","Reason needed",IF($P47&lt;0,"Short","Over"))))</f>
        <v/>
      </c>
      <c r="U47" s="13">
        <f>IF($A47="","",$H47+$I47+$J47+$K47)</f>
        <v/>
      </c>
      <c r="V47" s="14">
        <f>IF($A47="","",DATE(YEAR($A47),MONTH($A47),1))</f>
        <v/>
      </c>
      <c r="W47" s="7">
        <f>IF($A47="","",$A47&amp;"|"&amp;$B47&amp;"|"&amp;$C47)</f>
        <v/>
      </c>
    </row>
    <row r="48">
      <c r="A48" s="12" t="n">
        <v>46288</v>
      </c>
      <c r="B48" s="4" t="inlineStr">
        <is>
          <t>Main branch</t>
        </is>
      </c>
      <c r="C48" s="4" t="inlineStr">
        <is>
          <t>Evening</t>
        </is>
      </c>
      <c r="D48" s="4" t="inlineStr">
        <is>
          <t>Hala Samir</t>
        </is>
      </c>
      <c r="E48" s="4" t="inlineStr">
        <is>
          <t>Salma Nasser</t>
        </is>
      </c>
      <c r="F48" s="5" t="n">
        <v>500</v>
      </c>
      <c r="G48" s="5" t="n">
        <v>14150</v>
      </c>
      <c r="H48" s="5" t="n">
        <v>2840</v>
      </c>
      <c r="I48" s="5" t="n">
        <v>6800</v>
      </c>
      <c r="J48" s="5" t="n">
        <v>620</v>
      </c>
      <c r="K48" s="5" t="n">
        <v>990</v>
      </c>
      <c r="L48" s="5" t="n">
        <v>1240</v>
      </c>
      <c r="M48" s="13">
        <f>IF($A48="","",SUMIFS('Petty expenses'!$E$3:$E$1002,'Petty expenses'!$A$3:$A$1002,$A48,'Petty expenses'!$B$3:$B$1002,$B48,'Petty expenses'!$C$3:$C$1002,$C48))</f>
        <v/>
      </c>
      <c r="N48" s="13">
        <f>IF($A48="","",$F48+$H48-$M48)</f>
        <v/>
      </c>
      <c r="O48" s="5" t="n">
        <v>3340</v>
      </c>
      <c r="P48" s="13">
        <f>IF(OR($A48="",$O48=""),"",$O48-$N48)</f>
        <v/>
      </c>
      <c r="Q48" s="4" t="n"/>
      <c r="R48" s="5" t="n">
        <v>2840</v>
      </c>
      <c r="S48" s="4" t="inlineStr">
        <is>
          <t>DEP-0923-E</t>
        </is>
      </c>
      <c r="T48" s="7">
        <f>IF(OR($A48="",$O48=""),"",IF($P48=0,"Balanced",IF($Q48="","Reason needed",IF($P48&lt;0,"Short","Over"))))</f>
        <v/>
      </c>
      <c r="U48" s="13">
        <f>IF($A48="","",$H48+$I48+$J48+$K48)</f>
        <v/>
      </c>
      <c r="V48" s="14">
        <f>IF($A48="","",DATE(YEAR($A48),MONTH($A48),1))</f>
        <v/>
      </c>
      <c r="W48" s="7">
        <f>IF($A48="","",$A48&amp;"|"&amp;$B48&amp;"|"&amp;$C48)</f>
        <v/>
      </c>
    </row>
    <row r="49">
      <c r="A49" s="12" t="n">
        <v>46289</v>
      </c>
      <c r="B49" s="4" t="inlineStr">
        <is>
          <t>Main branch</t>
        </is>
      </c>
      <c r="C49" s="4" t="inlineStr">
        <is>
          <t>Morning</t>
        </is>
      </c>
      <c r="D49" s="4" t="inlineStr">
        <is>
          <t>Reem Abdullah</t>
        </is>
      </c>
      <c r="E49" s="4" t="inlineStr">
        <is>
          <t>Reem Abdullah</t>
        </is>
      </c>
      <c r="F49" s="5" t="n">
        <v>500</v>
      </c>
      <c r="G49" s="5" t="n">
        <v>8440</v>
      </c>
      <c r="H49" s="5" t="n">
        <v>2130</v>
      </c>
      <c r="I49" s="5" t="n">
        <v>3980</v>
      </c>
      <c r="J49" s="5" t="n">
        <v>630</v>
      </c>
      <c r="K49" s="5" t="n">
        <v>560</v>
      </c>
      <c r="L49" s="5" t="n">
        <v>570</v>
      </c>
      <c r="M49" s="13">
        <f>IF($A49="","",SUMIFS('Petty expenses'!$E$3:$E$1002,'Petty expenses'!$A$3:$A$1002,$A49,'Petty expenses'!$B$3:$B$1002,$B49,'Petty expenses'!$C$3:$C$1002,$C49))</f>
        <v/>
      </c>
      <c r="N49" s="13">
        <f>IF($A49="","",$F49+$H49-$M49)</f>
        <v/>
      </c>
      <c r="O49" s="5" t="n">
        <v>2600</v>
      </c>
      <c r="P49" s="13">
        <f>IF(OR($A49="",$O49=""),"",$O49-$N49)</f>
        <v/>
      </c>
      <c r="Q49" s="4" t="n"/>
      <c r="R49" s="5" t="n">
        <v>2100</v>
      </c>
      <c r="S49" s="4" t="inlineStr">
        <is>
          <t>DEP-0924-M</t>
        </is>
      </c>
      <c r="T49" s="7">
        <f>IF(OR($A49="",$O49=""),"",IF($P49=0,"Balanced",IF($Q49="","Reason needed",IF($P49&lt;0,"Short","Over"))))</f>
        <v/>
      </c>
      <c r="U49" s="13">
        <f>IF($A49="","",$H49+$I49+$J49+$K49)</f>
        <v/>
      </c>
      <c r="V49" s="14">
        <f>IF($A49="","",DATE(YEAR($A49),MONTH($A49),1))</f>
        <v/>
      </c>
      <c r="W49" s="7">
        <f>IF($A49="","",$A49&amp;"|"&amp;$B49&amp;"|"&amp;$C49)</f>
        <v/>
      </c>
    </row>
    <row r="50">
      <c r="A50" s="12" t="n">
        <v>46289</v>
      </c>
      <c r="B50" s="4" t="inlineStr">
        <is>
          <t>Main branch</t>
        </is>
      </c>
      <c r="C50" s="4" t="inlineStr">
        <is>
          <t>Evening</t>
        </is>
      </c>
      <c r="D50" s="4" t="inlineStr">
        <is>
          <t>Hala Samir</t>
        </is>
      </c>
      <c r="E50" s="4" t="inlineStr">
        <is>
          <t>Hala Samir</t>
        </is>
      </c>
      <c r="F50" s="5" t="n">
        <v>500</v>
      </c>
      <c r="G50" s="5" t="n">
        <v>16690</v>
      </c>
      <c r="H50" s="5" t="n">
        <v>4970</v>
      </c>
      <c r="I50" s="5" t="n">
        <v>8100</v>
      </c>
      <c r="J50" s="5" t="n">
        <v>1240</v>
      </c>
      <c r="K50" s="5" t="n">
        <v>870</v>
      </c>
      <c r="L50" s="5" t="n">
        <v>1360</v>
      </c>
      <c r="M50" s="13">
        <f>IF($A50="","",SUMIFS('Petty expenses'!$E$3:$E$1002,'Petty expenses'!$A$3:$A$1002,$A50,'Petty expenses'!$B$3:$B$1002,$B50,'Petty expenses'!$C$3:$C$1002,$C50))</f>
        <v/>
      </c>
      <c r="N50" s="13">
        <f>IF($A50="","",$F50+$H50-$M50)</f>
        <v/>
      </c>
      <c r="O50" s="5" t="n">
        <v>5442</v>
      </c>
      <c r="P50" s="13">
        <f>IF(OR($A50="",$O50=""),"",$O50-$N50)</f>
        <v/>
      </c>
      <c r="Q50" s="4" t="inlineStr">
        <is>
          <t>Counting error</t>
        </is>
      </c>
      <c r="R50" s="5" t="n">
        <v>4942</v>
      </c>
      <c r="S50" s="4" t="inlineStr">
        <is>
          <t>DEP-0924-E</t>
        </is>
      </c>
      <c r="T50" s="7">
        <f>IF(OR($A50="",$O50=""),"",IF($P50=0,"Balanced",IF($Q50="","Reason needed",IF($P50&lt;0,"Short","Over"))))</f>
        <v/>
      </c>
      <c r="U50" s="13">
        <f>IF($A50="","",$H50+$I50+$J50+$K50)</f>
        <v/>
      </c>
      <c r="V50" s="14">
        <f>IF($A50="","",DATE(YEAR($A50),MONTH($A50),1))</f>
        <v/>
      </c>
      <c r="W50" s="7">
        <f>IF($A50="","",$A50&amp;"|"&amp;$B50&amp;"|"&amp;$C50)</f>
        <v/>
      </c>
    </row>
    <row r="51">
      <c r="A51" s="12" t="n">
        <v>46290</v>
      </c>
      <c r="B51" s="4" t="inlineStr">
        <is>
          <t>Main branch</t>
        </is>
      </c>
      <c r="C51" s="4" t="inlineStr">
        <is>
          <t>Morning</t>
        </is>
      </c>
      <c r="D51" s="4" t="inlineStr">
        <is>
          <t>Reem Abdullah</t>
        </is>
      </c>
      <c r="E51" s="4" t="inlineStr">
        <is>
          <t>Reem Abdullah</t>
        </is>
      </c>
      <c r="F51" s="5" t="n">
        <v>500</v>
      </c>
      <c r="G51" s="5" t="n">
        <v>8980</v>
      </c>
      <c r="H51" s="5" t="n">
        <v>2650</v>
      </c>
      <c r="I51" s="5" t="n">
        <v>4420</v>
      </c>
      <c r="J51" s="5" t="n">
        <v>720</v>
      </c>
      <c r="K51" s="5" t="n">
        <v>620</v>
      </c>
      <c r="L51" s="5" t="n">
        <v>570</v>
      </c>
      <c r="M51" s="13">
        <f>IF($A51="","",SUMIFS('Petty expenses'!$E$3:$E$1002,'Petty expenses'!$A$3:$A$1002,$A51,'Petty expenses'!$B$3:$B$1002,$B51,'Petty expenses'!$C$3:$C$1002,$C51))</f>
        <v/>
      </c>
      <c r="N51" s="13">
        <f>IF($A51="","",$F51+$H51-$M51)</f>
        <v/>
      </c>
      <c r="O51" s="5" t="n">
        <v>3090</v>
      </c>
      <c r="P51" s="13">
        <f>IF(OR($A51="",$O51=""),"",$O51-$N51)</f>
        <v/>
      </c>
      <c r="Q51" s="4" t="n"/>
      <c r="R51" s="5" t="n">
        <v>2590</v>
      </c>
      <c r="S51" s="4" t="inlineStr">
        <is>
          <t>DEP-0925-M</t>
        </is>
      </c>
      <c r="T51" s="7">
        <f>IF(OR($A51="",$O51=""),"",IF($P51=0,"Balanced",IF($Q51="","Reason needed",IF($P51&lt;0,"Short","Over"))))</f>
        <v/>
      </c>
      <c r="U51" s="13">
        <f>IF($A51="","",$H51+$I51+$J51+$K51)</f>
        <v/>
      </c>
      <c r="V51" s="14">
        <f>IF($A51="","",DATE(YEAR($A51),MONTH($A51),1))</f>
        <v/>
      </c>
      <c r="W51" s="7">
        <f>IF($A51="","",$A51&amp;"|"&amp;$B51&amp;"|"&amp;$C51)</f>
        <v/>
      </c>
    </row>
    <row r="52">
      <c r="A52" s="12" t="n">
        <v>46290</v>
      </c>
      <c r="B52" s="4" t="inlineStr">
        <is>
          <t>Main branch</t>
        </is>
      </c>
      <c r="C52" s="4" t="inlineStr">
        <is>
          <t>Evening</t>
        </is>
      </c>
      <c r="D52" s="4" t="inlineStr">
        <is>
          <t>Hala Samir</t>
        </is>
      </c>
      <c r="E52" s="4" t="inlineStr">
        <is>
          <t>Salma Nasser</t>
        </is>
      </c>
      <c r="F52" s="5" t="n">
        <v>500</v>
      </c>
      <c r="G52" s="5" t="n">
        <v>14080</v>
      </c>
      <c r="H52" s="5" t="n">
        <v>4030</v>
      </c>
      <c r="I52" s="5" t="n">
        <v>6900</v>
      </c>
      <c r="J52" s="5" t="n">
        <v>710</v>
      </c>
      <c r="K52" s="5" t="n">
        <v>1020</v>
      </c>
      <c r="L52" s="5" t="n">
        <v>1000</v>
      </c>
      <c r="M52" s="13">
        <f>IF($A52="","",SUMIFS('Petty expenses'!$E$3:$E$1002,'Petty expenses'!$A$3:$A$1002,$A52,'Petty expenses'!$B$3:$B$1002,$B52,'Petty expenses'!$C$3:$C$1002,$C52))</f>
        <v/>
      </c>
      <c r="N52" s="13">
        <f>IF($A52="","",$F52+$H52-$M52)</f>
        <v/>
      </c>
      <c r="O52" s="5" t="n">
        <v>4450</v>
      </c>
      <c r="P52" s="13">
        <f>IF(OR($A52="",$O52=""),"",$O52-$N52)</f>
        <v/>
      </c>
      <c r="Q52" s="4" t="n"/>
      <c r="R52" s="5" t="n">
        <v>3950</v>
      </c>
      <c r="S52" s="4" t="inlineStr">
        <is>
          <t>DEP-0925-E</t>
        </is>
      </c>
      <c r="T52" s="7">
        <f>IF(OR($A52="",$O52=""),"",IF($P52=0,"Balanced",IF($Q52="","Reason needed",IF($P52&lt;0,"Short","Over"))))</f>
        <v/>
      </c>
      <c r="U52" s="13">
        <f>IF($A52="","",$H52+$I52+$J52+$K52)</f>
        <v/>
      </c>
      <c r="V52" s="14">
        <f>IF($A52="","",DATE(YEAR($A52),MONTH($A52),1))</f>
        <v/>
      </c>
      <c r="W52" s="7">
        <f>IF($A52="","",$A52&amp;"|"&amp;$B52&amp;"|"&amp;$C52)</f>
        <v/>
      </c>
    </row>
    <row r="53">
      <c r="A53" s="12" t="n">
        <v>46291</v>
      </c>
      <c r="B53" s="4" t="inlineStr">
        <is>
          <t>Main branch</t>
        </is>
      </c>
      <c r="C53" s="4" t="inlineStr">
        <is>
          <t>Morning</t>
        </is>
      </c>
      <c r="D53" s="4" t="inlineStr">
        <is>
          <t>Reem Abdullah</t>
        </is>
      </c>
      <c r="E53" s="4" t="inlineStr">
        <is>
          <t>Reem Abdullah</t>
        </is>
      </c>
      <c r="F53" s="5" t="n">
        <v>500</v>
      </c>
      <c r="G53" s="5" t="n">
        <v>13990</v>
      </c>
      <c r="H53" s="5" t="n">
        <v>3250</v>
      </c>
      <c r="I53" s="5" t="n">
        <v>6470</v>
      </c>
      <c r="J53" s="5" t="n">
        <v>950</v>
      </c>
      <c r="K53" s="5" t="n">
        <v>880</v>
      </c>
      <c r="L53" s="5" t="n">
        <v>1240</v>
      </c>
      <c r="M53" s="13">
        <f>IF($A53="","",SUMIFS('Petty expenses'!$E$3:$E$1002,'Petty expenses'!$A$3:$A$1002,$A53,'Petty expenses'!$B$3:$B$1002,$B53,'Petty expenses'!$C$3:$C$1002,$C53))</f>
        <v/>
      </c>
      <c r="N53" s="13">
        <f>IF($A53="","",$F53+$H53-$M53)</f>
        <v/>
      </c>
      <c r="O53" s="5" t="n">
        <v>3735</v>
      </c>
      <c r="P53" s="13">
        <f>IF(OR($A53="",$O53=""),"",$O53-$N53)</f>
        <v/>
      </c>
      <c r="Q53" s="4" t="n"/>
      <c r="R53" s="5" t="n">
        <v>3235</v>
      </c>
      <c r="S53" s="4" t="inlineStr">
        <is>
          <t>DEP-0926-M</t>
        </is>
      </c>
      <c r="T53" s="7">
        <f>IF(OR($A53="",$O53=""),"",IF($P53=0,"Balanced",IF($Q53="","Reason needed",IF($P53&lt;0,"Short","Over"))))</f>
        <v/>
      </c>
      <c r="U53" s="13">
        <f>IF($A53="","",$H53+$I53+$J53+$K53)</f>
        <v/>
      </c>
      <c r="V53" s="14">
        <f>IF($A53="","",DATE(YEAR($A53),MONTH($A53),1))</f>
        <v/>
      </c>
      <c r="W53" s="7">
        <f>IF($A53="","",$A53&amp;"|"&amp;$B53&amp;"|"&amp;$C53)</f>
        <v/>
      </c>
    </row>
    <row r="54">
      <c r="A54" s="12" t="n">
        <v>46291</v>
      </c>
      <c r="B54" s="4" t="inlineStr">
        <is>
          <t>Main branch</t>
        </is>
      </c>
      <c r="C54" s="4" t="inlineStr">
        <is>
          <t>Evening</t>
        </is>
      </c>
      <c r="D54" s="4" t="inlineStr">
        <is>
          <t>Hala Samir</t>
        </is>
      </c>
      <c r="E54" s="4" t="inlineStr">
        <is>
          <t>Hala Samir</t>
        </is>
      </c>
      <c r="F54" s="5" t="n">
        <v>500</v>
      </c>
      <c r="G54" s="5" t="n">
        <v>10660</v>
      </c>
      <c r="H54" s="5" t="n">
        <v>2730</v>
      </c>
      <c r="I54" s="5" t="n">
        <v>5020</v>
      </c>
      <c r="J54" s="5" t="n">
        <v>450</v>
      </c>
      <c r="K54" s="5" t="n">
        <v>700</v>
      </c>
      <c r="L54" s="5" t="n">
        <v>840</v>
      </c>
      <c r="M54" s="13">
        <f>IF($A54="","",SUMIFS('Petty expenses'!$E$3:$E$1002,'Petty expenses'!$A$3:$A$1002,$A54,'Petty expenses'!$B$3:$B$1002,$B54,'Petty expenses'!$C$3:$C$1002,$C54))</f>
        <v/>
      </c>
      <c r="N54" s="13">
        <f>IF($A54="","",$F54+$H54-$M54)</f>
        <v/>
      </c>
      <c r="O54" s="5" t="n">
        <v>3205</v>
      </c>
      <c r="P54" s="13">
        <f>IF(OR($A54="",$O54=""),"",$O54-$N54)</f>
        <v/>
      </c>
      <c r="Q54" s="4" t="n"/>
      <c r="R54" s="5" t="n">
        <v>2705</v>
      </c>
      <c r="S54" s="4" t="inlineStr">
        <is>
          <t>DEP-0926-E</t>
        </is>
      </c>
      <c r="T54" s="7">
        <f>IF(OR($A54="",$O54=""),"",IF($P54=0,"Balanced",IF($Q54="","Reason needed",IF($P54&lt;0,"Short","Over"))))</f>
        <v/>
      </c>
      <c r="U54" s="13">
        <f>IF($A54="","",$H54+$I54+$J54+$K54)</f>
        <v/>
      </c>
      <c r="V54" s="14">
        <f>IF($A54="","",DATE(YEAR($A54),MONTH($A54),1))</f>
        <v/>
      </c>
      <c r="W54" s="7">
        <f>IF($A54="","",$A54&amp;"|"&amp;$B54&amp;"|"&amp;$C54)</f>
        <v/>
      </c>
    </row>
    <row r="55">
      <c r="A55" s="12" t="n">
        <v>46292</v>
      </c>
      <c r="B55" s="4" t="inlineStr">
        <is>
          <t>Main branch</t>
        </is>
      </c>
      <c r="C55" s="4" t="inlineStr">
        <is>
          <t>Morning</t>
        </is>
      </c>
      <c r="D55" s="4" t="inlineStr">
        <is>
          <t>Reem Abdullah</t>
        </is>
      </c>
      <c r="E55" s="4" t="inlineStr">
        <is>
          <t>Reem Abdullah</t>
        </is>
      </c>
      <c r="F55" s="5" t="n">
        <v>500</v>
      </c>
      <c r="G55" s="5" t="n">
        <v>11060</v>
      </c>
      <c r="H55" s="5" t="n">
        <v>3300</v>
      </c>
      <c r="I55" s="5" t="n">
        <v>5100</v>
      </c>
      <c r="J55" s="5" t="n">
        <v>750</v>
      </c>
      <c r="K55" s="5" t="n">
        <v>610</v>
      </c>
      <c r="L55" s="5" t="n">
        <v>690</v>
      </c>
      <c r="M55" s="13">
        <f>IF($A55="","",SUMIFS('Petty expenses'!$E$3:$E$1002,'Petty expenses'!$A$3:$A$1002,$A55,'Petty expenses'!$B$3:$B$1002,$B55,'Petty expenses'!$C$3:$C$1002,$C55))</f>
        <v/>
      </c>
      <c r="N55" s="13">
        <f>IF($A55="","",$F55+$H55-$M55)</f>
        <v/>
      </c>
      <c r="O55" s="5" t="n">
        <v>3800</v>
      </c>
      <c r="P55" s="13">
        <f>IF(OR($A55="",$O55=""),"",$O55-$N55)</f>
        <v/>
      </c>
      <c r="Q55" s="4" t="n"/>
      <c r="R55" s="5" t="n">
        <v>3300</v>
      </c>
      <c r="S55" s="4" t="inlineStr">
        <is>
          <t>DEP-0927-M</t>
        </is>
      </c>
      <c r="T55" s="7">
        <f>IF(OR($A55="",$O55=""),"",IF($P55=0,"Balanced",IF($Q55="","Reason needed",IF($P55&lt;0,"Short","Over"))))</f>
        <v/>
      </c>
      <c r="U55" s="13">
        <f>IF($A55="","",$H55+$I55+$J55+$K55)</f>
        <v/>
      </c>
      <c r="V55" s="14">
        <f>IF($A55="","",DATE(YEAR($A55),MONTH($A55),1))</f>
        <v/>
      </c>
      <c r="W55" s="7">
        <f>IF($A55="","",$A55&amp;"|"&amp;$B55&amp;"|"&amp;$C55)</f>
        <v/>
      </c>
    </row>
    <row r="56">
      <c r="A56" s="12" t="n">
        <v>46292</v>
      </c>
      <c r="B56" s="4" t="inlineStr">
        <is>
          <t>Main branch</t>
        </is>
      </c>
      <c r="C56" s="4" t="inlineStr">
        <is>
          <t>Evening</t>
        </is>
      </c>
      <c r="D56" s="4" t="inlineStr">
        <is>
          <t>Hala Samir</t>
        </is>
      </c>
      <c r="E56" s="4" t="inlineStr">
        <is>
          <t>Hala Samir</t>
        </is>
      </c>
      <c r="F56" s="5" t="n">
        <v>500</v>
      </c>
      <c r="G56" s="5" t="n">
        <v>16060</v>
      </c>
      <c r="H56" s="5" t="n">
        <v>3670</v>
      </c>
      <c r="I56" s="5" t="n">
        <v>7770</v>
      </c>
      <c r="J56" s="5" t="n">
        <v>830</v>
      </c>
      <c r="K56" s="5" t="n">
        <v>840</v>
      </c>
      <c r="L56" s="5" t="n">
        <v>1440</v>
      </c>
      <c r="M56" s="13">
        <f>IF($A56="","",SUMIFS('Petty expenses'!$E$3:$E$1002,'Petty expenses'!$A$3:$A$1002,$A56,'Petty expenses'!$B$3:$B$1002,$B56,'Petty expenses'!$C$3:$C$1002,$C56))</f>
        <v/>
      </c>
      <c r="N56" s="13">
        <f>IF($A56="","",$F56+$H56-$M56)</f>
        <v/>
      </c>
      <c r="O56" s="5" t="n">
        <v>4170</v>
      </c>
      <c r="P56" s="13">
        <f>IF(OR($A56="",$O56=""),"",$O56-$N56)</f>
        <v/>
      </c>
      <c r="Q56" s="4" t="n"/>
      <c r="R56" s="5" t="n">
        <v>3670</v>
      </c>
      <c r="S56" s="4" t="inlineStr">
        <is>
          <t>DEP-0927-E</t>
        </is>
      </c>
      <c r="T56" s="7">
        <f>IF(OR($A56="",$O56=""),"",IF($P56=0,"Balanced",IF($Q56="","Reason needed",IF($P56&lt;0,"Short","Over"))))</f>
        <v/>
      </c>
      <c r="U56" s="13">
        <f>IF($A56="","",$H56+$I56+$J56+$K56)</f>
        <v/>
      </c>
      <c r="V56" s="14">
        <f>IF($A56="","",DATE(YEAR($A56),MONTH($A56),1))</f>
        <v/>
      </c>
      <c r="W56" s="7">
        <f>IF($A56="","",$A56&amp;"|"&amp;$B56&amp;"|"&amp;$C56)</f>
        <v/>
      </c>
    </row>
    <row r="57">
      <c r="A57" s="12" t="n">
        <v>46293</v>
      </c>
      <c r="B57" s="4" t="inlineStr">
        <is>
          <t>Main branch</t>
        </is>
      </c>
      <c r="C57" s="4" t="inlineStr">
        <is>
          <t>Morning</t>
        </is>
      </c>
      <c r="D57" s="4" t="inlineStr">
        <is>
          <t>Reem Abdullah</t>
        </is>
      </c>
      <c r="E57" s="4" t="inlineStr">
        <is>
          <t>Reem Abdullah</t>
        </is>
      </c>
      <c r="F57" s="5" t="n">
        <v>500</v>
      </c>
      <c r="G57" s="5" t="n">
        <v>9600</v>
      </c>
      <c r="H57" s="5" t="n">
        <v>2870</v>
      </c>
      <c r="I57" s="5" t="n">
        <v>4400</v>
      </c>
      <c r="J57" s="5" t="n">
        <v>710</v>
      </c>
      <c r="K57" s="5" t="n">
        <v>540</v>
      </c>
      <c r="L57" s="5" t="n">
        <v>820</v>
      </c>
      <c r="M57" s="13">
        <f>IF($A57="","",SUMIFS('Petty expenses'!$E$3:$E$1002,'Petty expenses'!$A$3:$A$1002,$A57,'Petty expenses'!$B$3:$B$1002,$B57,'Petty expenses'!$C$3:$C$1002,$C57))</f>
        <v/>
      </c>
      <c r="N57" s="13">
        <f>IF($A57="","",$F57+$H57-$M57)</f>
        <v/>
      </c>
      <c r="O57" s="5" t="n">
        <v>3345</v>
      </c>
      <c r="P57" s="13">
        <f>IF(OR($A57="",$O57=""),"",$O57-$N57)</f>
        <v/>
      </c>
      <c r="Q57" s="4" t="n"/>
      <c r="R57" s="5" t="n">
        <v>2845</v>
      </c>
      <c r="S57" s="4" t="inlineStr">
        <is>
          <t>DEP-0928-M</t>
        </is>
      </c>
      <c r="T57" s="7">
        <f>IF(OR($A57="",$O57=""),"",IF($P57=0,"Balanced",IF($Q57="","Reason needed",IF($P57&lt;0,"Short","Over"))))</f>
        <v/>
      </c>
      <c r="U57" s="13">
        <f>IF($A57="","",$H57+$I57+$J57+$K57)</f>
        <v/>
      </c>
      <c r="V57" s="14">
        <f>IF($A57="","",DATE(YEAR($A57),MONTH($A57),1))</f>
        <v/>
      </c>
      <c r="W57" s="7">
        <f>IF($A57="","",$A57&amp;"|"&amp;$B57&amp;"|"&amp;$C57)</f>
        <v/>
      </c>
    </row>
    <row r="58">
      <c r="A58" s="12" t="n">
        <v>46293</v>
      </c>
      <c r="B58" s="4" t="inlineStr">
        <is>
          <t>Main branch</t>
        </is>
      </c>
      <c r="C58" s="4" t="inlineStr">
        <is>
          <t>Evening</t>
        </is>
      </c>
      <c r="D58" s="4" t="inlineStr">
        <is>
          <t>Hala Samir</t>
        </is>
      </c>
      <c r="E58" s="4" t="inlineStr">
        <is>
          <t>Hala Samir</t>
        </is>
      </c>
      <c r="F58" s="5" t="n">
        <v>500</v>
      </c>
      <c r="G58" s="5" t="n">
        <v>12860</v>
      </c>
      <c r="H58" s="5" t="n">
        <v>3490</v>
      </c>
      <c r="I58" s="5" t="n">
        <v>6030</v>
      </c>
      <c r="J58" s="5" t="n">
        <v>640</v>
      </c>
      <c r="K58" s="5" t="n">
        <v>1000</v>
      </c>
      <c r="L58" s="5" t="n">
        <v>900</v>
      </c>
      <c r="M58" s="13">
        <f>IF($A58="","",SUMIFS('Petty expenses'!$E$3:$E$1002,'Petty expenses'!$A$3:$A$1002,$A58,'Petty expenses'!$B$3:$B$1002,$B58,'Petty expenses'!$C$3:$C$1002,$C58))</f>
        <v/>
      </c>
      <c r="N58" s="13">
        <f>IF($A58="","",$F58+$H58-$M58)</f>
        <v/>
      </c>
      <c r="O58" s="5" t="n">
        <v>3978</v>
      </c>
      <c r="P58" s="13">
        <f>IF(OR($A58="",$O58=""),"",$O58-$N58)</f>
        <v/>
      </c>
      <c r="Q58" s="4" t="inlineStr">
        <is>
          <t>Counting error</t>
        </is>
      </c>
      <c r="R58" s="5" t="n">
        <v>3478</v>
      </c>
      <c r="S58" s="4" t="inlineStr">
        <is>
          <t>DEP-0928-E</t>
        </is>
      </c>
      <c r="T58" s="7">
        <f>IF(OR($A58="",$O58=""),"",IF($P58=0,"Balanced",IF($Q58="","Reason needed",IF($P58&lt;0,"Short","Over"))))</f>
        <v/>
      </c>
      <c r="U58" s="13">
        <f>IF($A58="","",$H58+$I58+$J58+$K58)</f>
        <v/>
      </c>
      <c r="V58" s="14">
        <f>IF($A58="","",DATE(YEAR($A58),MONTH($A58),1))</f>
        <v/>
      </c>
      <c r="W58" s="7">
        <f>IF($A58="","",$A58&amp;"|"&amp;$B58&amp;"|"&amp;$C58)</f>
        <v/>
      </c>
    </row>
    <row r="59">
      <c r="A59" s="12" t="n">
        <v>46294</v>
      </c>
      <c r="B59" s="4" t="inlineStr">
        <is>
          <t>Main branch</t>
        </is>
      </c>
      <c r="C59" s="4" t="inlineStr">
        <is>
          <t>Morning</t>
        </is>
      </c>
      <c r="D59" s="4" t="inlineStr">
        <is>
          <t>Reem Abdullah</t>
        </is>
      </c>
      <c r="E59" s="4" t="inlineStr">
        <is>
          <t>Reem Abdullah</t>
        </is>
      </c>
      <c r="F59" s="5" t="n">
        <v>500</v>
      </c>
      <c r="G59" s="5" t="n">
        <v>10290</v>
      </c>
      <c r="H59" s="5" t="n">
        <v>2530</v>
      </c>
      <c r="I59" s="5" t="n">
        <v>4720</v>
      </c>
      <c r="J59" s="5" t="n">
        <v>460</v>
      </c>
      <c r="K59" s="5" t="n">
        <v>770</v>
      </c>
      <c r="L59" s="5" t="n">
        <v>780</v>
      </c>
      <c r="M59" s="13">
        <f>IF($A59="","",SUMIFS('Petty expenses'!$E$3:$E$1002,'Petty expenses'!$A$3:$A$1002,$A59,'Petty expenses'!$B$3:$B$1002,$B59,'Petty expenses'!$C$3:$C$1002,$C59))</f>
        <v/>
      </c>
      <c r="N59" s="13">
        <f>IF($A59="","",$F59+$H59-$M59)</f>
        <v/>
      </c>
      <c r="O59" s="5" t="n">
        <v>3005</v>
      </c>
      <c r="P59" s="13">
        <f>IF(OR($A59="",$O59=""),"",$O59-$N59)</f>
        <v/>
      </c>
      <c r="Q59" s="4" t="n"/>
      <c r="R59" s="5" t="n">
        <v>2505</v>
      </c>
      <c r="S59" s="4" t="inlineStr">
        <is>
          <t>DEP-0929-M</t>
        </is>
      </c>
      <c r="T59" s="7">
        <f>IF(OR($A59="",$O59=""),"",IF($P59=0,"Balanced",IF($Q59="","Reason needed",IF($P59&lt;0,"Short","Over"))))</f>
        <v/>
      </c>
      <c r="U59" s="13">
        <f>IF($A59="","",$H59+$I59+$J59+$K59)</f>
        <v/>
      </c>
      <c r="V59" s="14">
        <f>IF($A59="","",DATE(YEAR($A59),MONTH($A59),1))</f>
        <v/>
      </c>
      <c r="W59" s="7">
        <f>IF($A59="","",$A59&amp;"|"&amp;$B59&amp;"|"&amp;$C59)</f>
        <v/>
      </c>
    </row>
    <row r="60">
      <c r="A60" s="12" t="n">
        <v>46294</v>
      </c>
      <c r="B60" s="4" t="inlineStr">
        <is>
          <t>Main branch</t>
        </is>
      </c>
      <c r="C60" s="4" t="inlineStr">
        <is>
          <t>Evening</t>
        </is>
      </c>
      <c r="D60" s="4" t="inlineStr">
        <is>
          <t>Hala Samir</t>
        </is>
      </c>
      <c r="E60" s="4" t="inlineStr">
        <is>
          <t>Salma Nasser</t>
        </is>
      </c>
      <c r="F60" s="5" t="n">
        <v>500</v>
      </c>
      <c r="G60" s="5" t="n">
        <v>13830</v>
      </c>
      <c r="H60" s="5" t="n">
        <v>3630</v>
      </c>
      <c r="I60" s="5" t="n">
        <v>6330</v>
      </c>
      <c r="J60" s="5" t="n">
        <v>550</v>
      </c>
      <c r="K60" s="5" t="n">
        <v>1000</v>
      </c>
      <c r="L60" s="5" t="n">
        <v>1350</v>
      </c>
      <c r="M60" s="13">
        <f>IF($A60="","",SUMIFS('Petty expenses'!$E$3:$E$1002,'Petty expenses'!$A$3:$A$1002,$A60,'Petty expenses'!$B$3:$B$1002,$B60,'Petty expenses'!$C$3:$C$1002,$C60))</f>
        <v/>
      </c>
      <c r="N60" s="13">
        <f>IF($A60="","",$F60+$H60-$M60)</f>
        <v/>
      </c>
      <c r="O60" s="5" t="n">
        <v>4116</v>
      </c>
      <c r="P60" s="13">
        <f>IF(OR($A60="",$O60=""),"",$O60-$N60)</f>
        <v/>
      </c>
      <c r="Q60" s="4" t="inlineStr">
        <is>
          <t>Wrong change given</t>
        </is>
      </c>
      <c r="R60" s="5" t="n">
        <v>3616</v>
      </c>
      <c r="S60" s="4" t="inlineStr">
        <is>
          <t>DEP-0929-E</t>
        </is>
      </c>
      <c r="T60" s="7">
        <f>IF(OR($A60="",$O60=""),"",IF($P60=0,"Balanced",IF($Q60="","Reason needed",IF($P60&lt;0,"Short","Over"))))</f>
        <v/>
      </c>
      <c r="U60" s="13">
        <f>IF($A60="","",$H60+$I60+$J60+$K60)</f>
        <v/>
      </c>
      <c r="V60" s="14">
        <f>IF($A60="","",DATE(YEAR($A60),MONTH($A60),1))</f>
        <v/>
      </c>
      <c r="W60" s="7">
        <f>IF($A60="","",$A60&amp;"|"&amp;$B60&amp;"|"&amp;$C60)</f>
        <v/>
      </c>
    </row>
    <row r="61">
      <c r="A61" s="12" t="n">
        <v>46295</v>
      </c>
      <c r="B61" s="4" t="inlineStr">
        <is>
          <t>Main branch</t>
        </is>
      </c>
      <c r="C61" s="4" t="inlineStr">
        <is>
          <t>Morning</t>
        </is>
      </c>
      <c r="D61" s="4" t="inlineStr">
        <is>
          <t>Reem Abdullah</t>
        </is>
      </c>
      <c r="E61" s="4" t="inlineStr">
        <is>
          <t>Reem Abdullah</t>
        </is>
      </c>
      <c r="F61" s="5" t="n">
        <v>500</v>
      </c>
      <c r="G61" s="5" t="n">
        <v>13630</v>
      </c>
      <c r="H61" s="5" t="n">
        <v>3580</v>
      </c>
      <c r="I61" s="5" t="n">
        <v>6380</v>
      </c>
      <c r="J61" s="5" t="n">
        <v>860</v>
      </c>
      <c r="K61" s="5" t="n">
        <v>770</v>
      </c>
      <c r="L61" s="5" t="n">
        <v>850</v>
      </c>
      <c r="M61" s="13">
        <f>IF($A61="","",SUMIFS('Petty expenses'!$E$3:$E$1002,'Petty expenses'!$A$3:$A$1002,$A61,'Petty expenses'!$B$3:$B$1002,$B61,'Petty expenses'!$C$3:$C$1002,$C61))</f>
        <v/>
      </c>
      <c r="N61" s="13">
        <f>IF($A61="","",$F61+$H61-$M61)</f>
        <v/>
      </c>
      <c r="O61" s="5" t="n">
        <v>4080</v>
      </c>
      <c r="P61" s="13">
        <f>IF(OR($A61="",$O61=""),"",$O61-$N61)</f>
        <v/>
      </c>
      <c r="Q61" s="4" t="n"/>
      <c r="R61" s="5" t="n">
        <v>3580</v>
      </c>
      <c r="S61" s="4" t="inlineStr">
        <is>
          <t>DEP-0930-M</t>
        </is>
      </c>
      <c r="T61" s="7">
        <f>IF(OR($A61="",$O61=""),"",IF($P61=0,"Balanced",IF($Q61="","Reason needed",IF($P61&lt;0,"Short","Over"))))</f>
        <v/>
      </c>
      <c r="U61" s="13">
        <f>IF($A61="","",$H61+$I61+$J61+$K61)</f>
        <v/>
      </c>
      <c r="V61" s="14">
        <f>IF($A61="","",DATE(YEAR($A61),MONTH($A61),1))</f>
        <v/>
      </c>
      <c r="W61" s="7">
        <f>IF($A61="","",$A61&amp;"|"&amp;$B61&amp;"|"&amp;$C61)</f>
        <v/>
      </c>
    </row>
    <row r="62">
      <c r="A62" s="12" t="n">
        <v>46295</v>
      </c>
      <c r="B62" s="4" t="inlineStr">
        <is>
          <t>Main branch</t>
        </is>
      </c>
      <c r="C62" s="4" t="inlineStr">
        <is>
          <t>Evening</t>
        </is>
      </c>
      <c r="D62" s="4" t="inlineStr">
        <is>
          <t>Hala Samir</t>
        </is>
      </c>
      <c r="E62" s="4" t="inlineStr">
        <is>
          <t>Salma Nasser</t>
        </is>
      </c>
      <c r="F62" s="5" t="n">
        <v>500</v>
      </c>
      <c r="G62" s="5" t="n">
        <v>11120</v>
      </c>
      <c r="H62" s="5" t="n">
        <v>3140</v>
      </c>
      <c r="I62" s="5" t="n">
        <v>5100</v>
      </c>
      <c r="J62" s="5" t="n">
        <v>550</v>
      </c>
      <c r="K62" s="5" t="n">
        <v>620</v>
      </c>
      <c r="L62" s="5" t="n">
        <v>1060</v>
      </c>
      <c r="M62" s="13">
        <f>IF($A62="","",SUMIFS('Petty expenses'!$E$3:$E$1002,'Petty expenses'!$A$3:$A$1002,$A62,'Petty expenses'!$B$3:$B$1002,$B62,'Petty expenses'!$C$3:$C$1002,$C62))</f>
        <v/>
      </c>
      <c r="N62" s="13">
        <f>IF($A62="","",$F62+$H62-$M62)</f>
        <v/>
      </c>
      <c r="O62" s="5" t="n">
        <v>3630</v>
      </c>
      <c r="P62" s="13">
        <f>IF(OR($A62="",$O62=""),"",$O62-$N62)</f>
        <v/>
      </c>
      <c r="Q62" s="4" t="inlineStr">
        <is>
          <t>Wrong change given</t>
        </is>
      </c>
      <c r="R62" s="5" t="n">
        <v>3130</v>
      </c>
      <c r="S62" s="4" t="inlineStr">
        <is>
          <t>DEP-0930-E</t>
        </is>
      </c>
      <c r="T62" s="7">
        <f>IF(OR($A62="",$O62=""),"",IF($P62=0,"Balanced",IF($Q62="","Reason needed",IF($P62&lt;0,"Short","Over"))))</f>
        <v/>
      </c>
      <c r="U62" s="13">
        <f>IF($A62="","",$H62+$I62+$J62+$K62)</f>
        <v/>
      </c>
      <c r="V62" s="14">
        <f>IF($A62="","",DATE(YEAR($A62),MONTH($A62),1))</f>
        <v/>
      </c>
      <c r="W62" s="7">
        <f>IF($A62="","",$A62&amp;"|"&amp;$B62&amp;"|"&amp;$C62)</f>
        <v/>
      </c>
    </row>
    <row r="63">
      <c r="A63" s="12" t="n"/>
      <c r="B63" s="4" t="n"/>
      <c r="C63" s="4" t="n"/>
      <c r="D63" s="4" t="n"/>
      <c r="E63" s="4" t="n"/>
      <c r="F63" s="5" t="n"/>
      <c r="G63" s="5" t="n"/>
      <c r="H63" s="5" t="n"/>
      <c r="I63" s="5" t="n"/>
      <c r="J63" s="5" t="n"/>
      <c r="K63" s="5" t="n"/>
      <c r="L63" s="5" t="n"/>
      <c r="M63" s="13">
        <f>IF($A63="","",SUMIFS('Petty expenses'!$E$3:$E$1002,'Petty expenses'!$A$3:$A$1002,$A63,'Petty expenses'!$B$3:$B$1002,$B63,'Petty expenses'!$C$3:$C$1002,$C63))</f>
        <v/>
      </c>
      <c r="N63" s="13">
        <f>IF($A63="","",$F63+$H63-$M63)</f>
        <v/>
      </c>
      <c r="O63" s="5" t="n"/>
      <c r="P63" s="13">
        <f>IF(OR($A63="",$O63=""),"",$O63-$N63)</f>
        <v/>
      </c>
      <c r="Q63" s="4" t="n"/>
      <c r="R63" s="5" t="n"/>
      <c r="S63" s="4" t="n"/>
      <c r="T63" s="7">
        <f>IF(OR($A63="",$O63=""),"",IF($P63=0,"Balanced",IF($Q63="","Reason needed",IF($P63&lt;0,"Short","Over"))))</f>
        <v/>
      </c>
      <c r="U63" s="13">
        <f>IF($A63="","",$H63+$I63+$J63+$K63)</f>
        <v/>
      </c>
      <c r="V63" s="14">
        <f>IF($A63="","",DATE(YEAR($A63),MONTH($A63),1))</f>
        <v/>
      </c>
      <c r="W63" s="7">
        <f>IF($A63="","",$A63&amp;"|"&amp;$B63&amp;"|"&amp;$C63)</f>
        <v/>
      </c>
    </row>
    <row r="64">
      <c r="A64" s="12" t="n"/>
      <c r="B64" s="4" t="n"/>
      <c r="C64" s="4" t="n"/>
      <c r="D64" s="4" t="n"/>
      <c r="E64" s="4" t="n"/>
      <c r="F64" s="5" t="n"/>
      <c r="G64" s="5" t="n"/>
      <c r="H64" s="5" t="n"/>
      <c r="I64" s="5" t="n"/>
      <c r="J64" s="5" t="n"/>
      <c r="K64" s="5" t="n"/>
      <c r="L64" s="5" t="n"/>
      <c r="M64" s="13">
        <f>IF($A64="","",SUMIFS('Petty expenses'!$E$3:$E$1002,'Petty expenses'!$A$3:$A$1002,$A64,'Petty expenses'!$B$3:$B$1002,$B64,'Petty expenses'!$C$3:$C$1002,$C64))</f>
        <v/>
      </c>
      <c r="N64" s="13">
        <f>IF($A64="","",$F64+$H64-$M64)</f>
        <v/>
      </c>
      <c r="O64" s="5" t="n"/>
      <c r="P64" s="13">
        <f>IF(OR($A64="",$O64=""),"",$O64-$N64)</f>
        <v/>
      </c>
      <c r="Q64" s="4" t="n"/>
      <c r="R64" s="5" t="n"/>
      <c r="S64" s="4" t="n"/>
      <c r="T64" s="7">
        <f>IF(OR($A64="",$O64=""),"",IF($P64=0,"Balanced",IF($Q64="","Reason needed",IF($P64&lt;0,"Short","Over"))))</f>
        <v/>
      </c>
      <c r="U64" s="13">
        <f>IF($A64="","",$H64+$I64+$J64+$K64)</f>
        <v/>
      </c>
      <c r="V64" s="14">
        <f>IF($A64="","",DATE(YEAR($A64),MONTH($A64),1))</f>
        <v/>
      </c>
      <c r="W64" s="7">
        <f>IF($A64="","",$A64&amp;"|"&amp;$B64&amp;"|"&amp;$C64)</f>
        <v/>
      </c>
    </row>
    <row r="65">
      <c r="A65" s="12" t="n"/>
      <c r="B65" s="4" t="n"/>
      <c r="C65" s="4" t="n"/>
      <c r="D65" s="4" t="n"/>
      <c r="E65" s="4" t="n"/>
      <c r="F65" s="5" t="n"/>
      <c r="G65" s="5" t="n"/>
      <c r="H65" s="5" t="n"/>
      <c r="I65" s="5" t="n"/>
      <c r="J65" s="5" t="n"/>
      <c r="K65" s="5" t="n"/>
      <c r="L65" s="5" t="n"/>
      <c r="M65" s="13">
        <f>IF($A65="","",SUMIFS('Petty expenses'!$E$3:$E$1002,'Petty expenses'!$A$3:$A$1002,$A65,'Petty expenses'!$B$3:$B$1002,$B65,'Petty expenses'!$C$3:$C$1002,$C65))</f>
        <v/>
      </c>
      <c r="N65" s="13">
        <f>IF($A65="","",$F65+$H65-$M65)</f>
        <v/>
      </c>
      <c r="O65" s="5" t="n"/>
      <c r="P65" s="13">
        <f>IF(OR($A65="",$O65=""),"",$O65-$N65)</f>
        <v/>
      </c>
      <c r="Q65" s="4" t="n"/>
      <c r="R65" s="5" t="n"/>
      <c r="S65" s="4" t="n"/>
      <c r="T65" s="7">
        <f>IF(OR($A65="",$O65=""),"",IF($P65=0,"Balanced",IF($Q65="","Reason needed",IF($P65&lt;0,"Short","Over"))))</f>
        <v/>
      </c>
      <c r="U65" s="13">
        <f>IF($A65="","",$H65+$I65+$J65+$K65)</f>
        <v/>
      </c>
      <c r="V65" s="14">
        <f>IF($A65="","",DATE(YEAR($A65),MONTH($A65),1))</f>
        <v/>
      </c>
      <c r="W65" s="7">
        <f>IF($A65="","",$A65&amp;"|"&amp;$B65&amp;"|"&amp;$C65)</f>
        <v/>
      </c>
    </row>
    <row r="66">
      <c r="A66" s="12" t="n"/>
      <c r="B66" s="4" t="n"/>
      <c r="C66" s="4" t="n"/>
      <c r="D66" s="4" t="n"/>
      <c r="E66" s="4" t="n"/>
      <c r="F66" s="5" t="n"/>
      <c r="G66" s="5" t="n"/>
      <c r="H66" s="5" t="n"/>
      <c r="I66" s="5" t="n"/>
      <c r="J66" s="5" t="n"/>
      <c r="K66" s="5" t="n"/>
      <c r="L66" s="5" t="n"/>
      <c r="M66" s="13">
        <f>IF($A66="","",SUMIFS('Petty expenses'!$E$3:$E$1002,'Petty expenses'!$A$3:$A$1002,$A66,'Petty expenses'!$B$3:$B$1002,$B66,'Petty expenses'!$C$3:$C$1002,$C66))</f>
        <v/>
      </c>
      <c r="N66" s="13">
        <f>IF($A66="","",$F66+$H66-$M66)</f>
        <v/>
      </c>
      <c r="O66" s="5" t="n"/>
      <c r="P66" s="13">
        <f>IF(OR($A66="",$O66=""),"",$O66-$N66)</f>
        <v/>
      </c>
      <c r="Q66" s="4" t="n"/>
      <c r="R66" s="5" t="n"/>
      <c r="S66" s="4" t="n"/>
      <c r="T66" s="7">
        <f>IF(OR($A66="",$O66=""),"",IF($P66=0,"Balanced",IF($Q66="","Reason needed",IF($P66&lt;0,"Short","Over"))))</f>
        <v/>
      </c>
      <c r="U66" s="13">
        <f>IF($A66="","",$H66+$I66+$J66+$K66)</f>
        <v/>
      </c>
      <c r="V66" s="14">
        <f>IF($A66="","",DATE(YEAR($A66),MONTH($A66),1))</f>
        <v/>
      </c>
      <c r="W66" s="7">
        <f>IF($A66="","",$A66&amp;"|"&amp;$B66&amp;"|"&amp;$C66)</f>
        <v/>
      </c>
    </row>
    <row r="67">
      <c r="A67" s="12" t="n"/>
      <c r="B67" s="4" t="n"/>
      <c r="C67" s="4" t="n"/>
      <c r="D67" s="4" t="n"/>
      <c r="E67" s="4" t="n"/>
      <c r="F67" s="5" t="n"/>
      <c r="G67" s="5" t="n"/>
      <c r="H67" s="5" t="n"/>
      <c r="I67" s="5" t="n"/>
      <c r="J67" s="5" t="n"/>
      <c r="K67" s="5" t="n"/>
      <c r="L67" s="5" t="n"/>
      <c r="M67" s="13">
        <f>IF($A67="","",SUMIFS('Petty expenses'!$E$3:$E$1002,'Petty expenses'!$A$3:$A$1002,$A67,'Petty expenses'!$B$3:$B$1002,$B67,'Petty expenses'!$C$3:$C$1002,$C67))</f>
        <v/>
      </c>
      <c r="N67" s="13">
        <f>IF($A67="","",$F67+$H67-$M67)</f>
        <v/>
      </c>
      <c r="O67" s="5" t="n"/>
      <c r="P67" s="13">
        <f>IF(OR($A67="",$O67=""),"",$O67-$N67)</f>
        <v/>
      </c>
      <c r="Q67" s="4" t="n"/>
      <c r="R67" s="5" t="n"/>
      <c r="S67" s="4" t="n"/>
      <c r="T67" s="7">
        <f>IF(OR($A67="",$O67=""),"",IF($P67=0,"Balanced",IF($Q67="","Reason needed",IF($P67&lt;0,"Short","Over"))))</f>
        <v/>
      </c>
      <c r="U67" s="13">
        <f>IF($A67="","",$H67+$I67+$J67+$K67)</f>
        <v/>
      </c>
      <c r="V67" s="14">
        <f>IF($A67="","",DATE(YEAR($A67),MONTH($A67),1))</f>
        <v/>
      </c>
      <c r="W67" s="7">
        <f>IF($A67="","",$A67&amp;"|"&amp;$B67&amp;"|"&amp;$C67)</f>
        <v/>
      </c>
    </row>
    <row r="68">
      <c r="A68" s="12" t="n"/>
      <c r="B68" s="4" t="n"/>
      <c r="C68" s="4" t="n"/>
      <c r="D68" s="4" t="n"/>
      <c r="E68" s="4" t="n"/>
      <c r="F68" s="5" t="n"/>
      <c r="G68" s="5" t="n"/>
      <c r="H68" s="5" t="n"/>
      <c r="I68" s="5" t="n"/>
      <c r="J68" s="5" t="n"/>
      <c r="K68" s="5" t="n"/>
      <c r="L68" s="5" t="n"/>
      <c r="M68" s="13">
        <f>IF($A68="","",SUMIFS('Petty expenses'!$E$3:$E$1002,'Petty expenses'!$A$3:$A$1002,$A68,'Petty expenses'!$B$3:$B$1002,$B68,'Petty expenses'!$C$3:$C$1002,$C68))</f>
        <v/>
      </c>
      <c r="N68" s="13">
        <f>IF($A68="","",$F68+$H68-$M68)</f>
        <v/>
      </c>
      <c r="O68" s="5" t="n"/>
      <c r="P68" s="13">
        <f>IF(OR($A68="",$O68=""),"",$O68-$N68)</f>
        <v/>
      </c>
      <c r="Q68" s="4" t="n"/>
      <c r="R68" s="5" t="n"/>
      <c r="S68" s="4" t="n"/>
      <c r="T68" s="7">
        <f>IF(OR($A68="",$O68=""),"",IF($P68=0,"Balanced",IF($Q68="","Reason needed",IF($P68&lt;0,"Short","Over"))))</f>
        <v/>
      </c>
      <c r="U68" s="13">
        <f>IF($A68="","",$H68+$I68+$J68+$K68)</f>
        <v/>
      </c>
      <c r="V68" s="14">
        <f>IF($A68="","",DATE(YEAR($A68),MONTH($A68),1))</f>
        <v/>
      </c>
      <c r="W68" s="7">
        <f>IF($A68="","",$A68&amp;"|"&amp;$B68&amp;"|"&amp;$C68)</f>
        <v/>
      </c>
    </row>
    <row r="69">
      <c r="A69" s="12" t="n"/>
      <c r="B69" s="4" t="n"/>
      <c r="C69" s="4" t="n"/>
      <c r="D69" s="4" t="n"/>
      <c r="E69" s="4" t="n"/>
      <c r="F69" s="5" t="n"/>
      <c r="G69" s="5" t="n"/>
      <c r="H69" s="5" t="n"/>
      <c r="I69" s="5" t="n"/>
      <c r="J69" s="5" t="n"/>
      <c r="K69" s="5" t="n"/>
      <c r="L69" s="5" t="n"/>
      <c r="M69" s="13">
        <f>IF($A69="","",SUMIFS('Petty expenses'!$E$3:$E$1002,'Petty expenses'!$A$3:$A$1002,$A69,'Petty expenses'!$B$3:$B$1002,$B69,'Petty expenses'!$C$3:$C$1002,$C69))</f>
        <v/>
      </c>
      <c r="N69" s="13">
        <f>IF($A69="","",$F69+$H69-$M69)</f>
        <v/>
      </c>
      <c r="O69" s="5" t="n"/>
      <c r="P69" s="13">
        <f>IF(OR($A69="",$O69=""),"",$O69-$N69)</f>
        <v/>
      </c>
      <c r="Q69" s="4" t="n"/>
      <c r="R69" s="5" t="n"/>
      <c r="S69" s="4" t="n"/>
      <c r="T69" s="7">
        <f>IF(OR($A69="",$O69=""),"",IF($P69=0,"Balanced",IF($Q69="","Reason needed",IF($P69&lt;0,"Short","Over"))))</f>
        <v/>
      </c>
      <c r="U69" s="13">
        <f>IF($A69="","",$H69+$I69+$J69+$K69)</f>
        <v/>
      </c>
      <c r="V69" s="14">
        <f>IF($A69="","",DATE(YEAR($A69),MONTH($A69),1))</f>
        <v/>
      </c>
      <c r="W69" s="7">
        <f>IF($A69="","",$A69&amp;"|"&amp;$B69&amp;"|"&amp;$C69)</f>
        <v/>
      </c>
    </row>
    <row r="70">
      <c r="A70" s="12" t="n"/>
      <c r="B70" s="4" t="n"/>
      <c r="C70" s="4" t="n"/>
      <c r="D70" s="4" t="n"/>
      <c r="E70" s="4" t="n"/>
      <c r="F70" s="5" t="n"/>
      <c r="G70" s="5" t="n"/>
      <c r="H70" s="5" t="n"/>
      <c r="I70" s="5" t="n"/>
      <c r="J70" s="5" t="n"/>
      <c r="K70" s="5" t="n"/>
      <c r="L70" s="5" t="n"/>
      <c r="M70" s="13">
        <f>IF($A70="","",SUMIFS('Petty expenses'!$E$3:$E$1002,'Petty expenses'!$A$3:$A$1002,$A70,'Petty expenses'!$B$3:$B$1002,$B70,'Petty expenses'!$C$3:$C$1002,$C70))</f>
        <v/>
      </c>
      <c r="N70" s="13">
        <f>IF($A70="","",$F70+$H70-$M70)</f>
        <v/>
      </c>
      <c r="O70" s="5" t="n"/>
      <c r="P70" s="13">
        <f>IF(OR($A70="",$O70=""),"",$O70-$N70)</f>
        <v/>
      </c>
      <c r="Q70" s="4" t="n"/>
      <c r="R70" s="5" t="n"/>
      <c r="S70" s="4" t="n"/>
      <c r="T70" s="7">
        <f>IF(OR($A70="",$O70=""),"",IF($P70=0,"Balanced",IF($Q70="","Reason needed",IF($P70&lt;0,"Short","Over"))))</f>
        <v/>
      </c>
      <c r="U70" s="13">
        <f>IF($A70="","",$H70+$I70+$J70+$K70)</f>
        <v/>
      </c>
      <c r="V70" s="14">
        <f>IF($A70="","",DATE(YEAR($A70),MONTH($A70),1))</f>
        <v/>
      </c>
      <c r="W70" s="7">
        <f>IF($A70="","",$A70&amp;"|"&amp;$B70&amp;"|"&amp;$C70)</f>
        <v/>
      </c>
    </row>
    <row r="71">
      <c r="A71" s="12" t="n"/>
      <c r="B71" s="4" t="n"/>
      <c r="C71" s="4" t="n"/>
      <c r="D71" s="4" t="n"/>
      <c r="E71" s="4" t="n"/>
      <c r="F71" s="5" t="n"/>
      <c r="G71" s="5" t="n"/>
      <c r="H71" s="5" t="n"/>
      <c r="I71" s="5" t="n"/>
      <c r="J71" s="5" t="n"/>
      <c r="K71" s="5" t="n"/>
      <c r="L71" s="5" t="n"/>
      <c r="M71" s="13">
        <f>IF($A71="","",SUMIFS('Petty expenses'!$E$3:$E$1002,'Petty expenses'!$A$3:$A$1002,$A71,'Petty expenses'!$B$3:$B$1002,$B71,'Petty expenses'!$C$3:$C$1002,$C71))</f>
        <v/>
      </c>
      <c r="N71" s="13">
        <f>IF($A71="","",$F71+$H71-$M71)</f>
        <v/>
      </c>
      <c r="O71" s="5" t="n"/>
      <c r="P71" s="13">
        <f>IF(OR($A71="",$O71=""),"",$O71-$N71)</f>
        <v/>
      </c>
      <c r="Q71" s="4" t="n"/>
      <c r="R71" s="5" t="n"/>
      <c r="S71" s="4" t="n"/>
      <c r="T71" s="7">
        <f>IF(OR($A71="",$O71=""),"",IF($P71=0,"Balanced",IF($Q71="","Reason needed",IF($P71&lt;0,"Short","Over"))))</f>
        <v/>
      </c>
      <c r="U71" s="13">
        <f>IF($A71="","",$H71+$I71+$J71+$K71)</f>
        <v/>
      </c>
      <c r="V71" s="14">
        <f>IF($A71="","",DATE(YEAR($A71),MONTH($A71),1))</f>
        <v/>
      </c>
      <c r="W71" s="7">
        <f>IF($A71="","",$A71&amp;"|"&amp;$B71&amp;"|"&amp;$C71)</f>
        <v/>
      </c>
    </row>
    <row r="72">
      <c r="A72" s="12" t="n"/>
      <c r="B72" s="4" t="n"/>
      <c r="C72" s="4" t="n"/>
      <c r="D72" s="4" t="n"/>
      <c r="E72" s="4" t="n"/>
      <c r="F72" s="5" t="n"/>
      <c r="G72" s="5" t="n"/>
      <c r="H72" s="5" t="n"/>
      <c r="I72" s="5" t="n"/>
      <c r="J72" s="5" t="n"/>
      <c r="K72" s="5" t="n"/>
      <c r="L72" s="5" t="n"/>
      <c r="M72" s="13">
        <f>IF($A72="","",SUMIFS('Petty expenses'!$E$3:$E$1002,'Petty expenses'!$A$3:$A$1002,$A72,'Petty expenses'!$B$3:$B$1002,$B72,'Petty expenses'!$C$3:$C$1002,$C72))</f>
        <v/>
      </c>
      <c r="N72" s="13">
        <f>IF($A72="","",$F72+$H72-$M72)</f>
        <v/>
      </c>
      <c r="O72" s="5" t="n"/>
      <c r="P72" s="13">
        <f>IF(OR($A72="",$O72=""),"",$O72-$N72)</f>
        <v/>
      </c>
      <c r="Q72" s="4" t="n"/>
      <c r="R72" s="5" t="n"/>
      <c r="S72" s="4" t="n"/>
      <c r="T72" s="7">
        <f>IF(OR($A72="",$O72=""),"",IF($P72=0,"Balanced",IF($Q72="","Reason needed",IF($P72&lt;0,"Short","Over"))))</f>
        <v/>
      </c>
      <c r="U72" s="13">
        <f>IF($A72="","",$H72+$I72+$J72+$K72)</f>
        <v/>
      </c>
      <c r="V72" s="14">
        <f>IF($A72="","",DATE(YEAR($A72),MONTH($A72),1))</f>
        <v/>
      </c>
      <c r="W72" s="7">
        <f>IF($A72="","",$A72&amp;"|"&amp;$B72&amp;"|"&amp;$C72)</f>
        <v/>
      </c>
    </row>
    <row r="73">
      <c r="A73" s="12" t="n"/>
      <c r="B73" s="4" t="n"/>
      <c r="C73" s="4" t="n"/>
      <c r="D73" s="4" t="n"/>
      <c r="E73" s="4" t="n"/>
      <c r="F73" s="5" t="n"/>
      <c r="G73" s="5" t="n"/>
      <c r="H73" s="5" t="n"/>
      <c r="I73" s="5" t="n"/>
      <c r="J73" s="5" t="n"/>
      <c r="K73" s="5" t="n"/>
      <c r="L73" s="5" t="n"/>
      <c r="M73" s="13">
        <f>IF($A73="","",SUMIFS('Petty expenses'!$E$3:$E$1002,'Petty expenses'!$A$3:$A$1002,$A73,'Petty expenses'!$B$3:$B$1002,$B73,'Petty expenses'!$C$3:$C$1002,$C73))</f>
        <v/>
      </c>
      <c r="N73" s="13">
        <f>IF($A73="","",$F73+$H73-$M73)</f>
        <v/>
      </c>
      <c r="O73" s="5" t="n"/>
      <c r="P73" s="13">
        <f>IF(OR($A73="",$O73=""),"",$O73-$N73)</f>
        <v/>
      </c>
      <c r="Q73" s="4" t="n"/>
      <c r="R73" s="5" t="n"/>
      <c r="S73" s="4" t="n"/>
      <c r="T73" s="7">
        <f>IF(OR($A73="",$O73=""),"",IF($P73=0,"Balanced",IF($Q73="","Reason needed",IF($P73&lt;0,"Short","Over"))))</f>
        <v/>
      </c>
      <c r="U73" s="13">
        <f>IF($A73="","",$H73+$I73+$J73+$K73)</f>
        <v/>
      </c>
      <c r="V73" s="14">
        <f>IF($A73="","",DATE(YEAR($A73),MONTH($A73),1))</f>
        <v/>
      </c>
      <c r="W73" s="7">
        <f>IF($A73="","",$A73&amp;"|"&amp;$B73&amp;"|"&amp;$C73)</f>
        <v/>
      </c>
    </row>
    <row r="74">
      <c r="A74" s="12" t="n"/>
      <c r="B74" s="4" t="n"/>
      <c r="C74" s="4" t="n"/>
      <c r="D74" s="4" t="n"/>
      <c r="E74" s="4" t="n"/>
      <c r="F74" s="5" t="n"/>
      <c r="G74" s="5" t="n"/>
      <c r="H74" s="5" t="n"/>
      <c r="I74" s="5" t="n"/>
      <c r="J74" s="5" t="n"/>
      <c r="K74" s="5" t="n"/>
      <c r="L74" s="5" t="n"/>
      <c r="M74" s="13">
        <f>IF($A74="","",SUMIFS('Petty expenses'!$E$3:$E$1002,'Petty expenses'!$A$3:$A$1002,$A74,'Petty expenses'!$B$3:$B$1002,$B74,'Petty expenses'!$C$3:$C$1002,$C74))</f>
        <v/>
      </c>
      <c r="N74" s="13">
        <f>IF($A74="","",$F74+$H74-$M74)</f>
        <v/>
      </c>
      <c r="O74" s="5" t="n"/>
      <c r="P74" s="13">
        <f>IF(OR($A74="",$O74=""),"",$O74-$N74)</f>
        <v/>
      </c>
      <c r="Q74" s="4" t="n"/>
      <c r="R74" s="5" t="n"/>
      <c r="S74" s="4" t="n"/>
      <c r="T74" s="7">
        <f>IF(OR($A74="",$O74=""),"",IF($P74=0,"Balanced",IF($Q74="","Reason needed",IF($P74&lt;0,"Short","Over"))))</f>
        <v/>
      </c>
      <c r="U74" s="13">
        <f>IF($A74="","",$H74+$I74+$J74+$K74)</f>
        <v/>
      </c>
      <c r="V74" s="14">
        <f>IF($A74="","",DATE(YEAR($A74),MONTH($A74),1))</f>
        <v/>
      </c>
      <c r="W74" s="7">
        <f>IF($A74="","",$A74&amp;"|"&amp;$B74&amp;"|"&amp;$C74)</f>
        <v/>
      </c>
    </row>
    <row r="75">
      <c r="A75" s="12" t="n"/>
      <c r="B75" s="4" t="n"/>
      <c r="C75" s="4" t="n"/>
      <c r="D75" s="4" t="n"/>
      <c r="E75" s="4" t="n"/>
      <c r="F75" s="5" t="n"/>
      <c r="G75" s="5" t="n"/>
      <c r="H75" s="5" t="n"/>
      <c r="I75" s="5" t="n"/>
      <c r="J75" s="5" t="n"/>
      <c r="K75" s="5" t="n"/>
      <c r="L75" s="5" t="n"/>
      <c r="M75" s="13">
        <f>IF($A75="","",SUMIFS('Petty expenses'!$E$3:$E$1002,'Petty expenses'!$A$3:$A$1002,$A75,'Petty expenses'!$B$3:$B$1002,$B75,'Petty expenses'!$C$3:$C$1002,$C75))</f>
        <v/>
      </c>
      <c r="N75" s="13">
        <f>IF($A75="","",$F75+$H75-$M75)</f>
        <v/>
      </c>
      <c r="O75" s="5" t="n"/>
      <c r="P75" s="13">
        <f>IF(OR($A75="",$O75=""),"",$O75-$N75)</f>
        <v/>
      </c>
      <c r="Q75" s="4" t="n"/>
      <c r="R75" s="5" t="n"/>
      <c r="S75" s="4" t="n"/>
      <c r="T75" s="7">
        <f>IF(OR($A75="",$O75=""),"",IF($P75=0,"Balanced",IF($Q75="","Reason needed",IF($P75&lt;0,"Short","Over"))))</f>
        <v/>
      </c>
      <c r="U75" s="13">
        <f>IF($A75="","",$H75+$I75+$J75+$K75)</f>
        <v/>
      </c>
      <c r="V75" s="14">
        <f>IF($A75="","",DATE(YEAR($A75),MONTH($A75),1))</f>
        <v/>
      </c>
      <c r="W75" s="7">
        <f>IF($A75="","",$A75&amp;"|"&amp;$B75&amp;"|"&amp;$C75)</f>
        <v/>
      </c>
    </row>
    <row r="76">
      <c r="A76" s="12" t="n"/>
      <c r="B76" s="4" t="n"/>
      <c r="C76" s="4" t="n"/>
      <c r="D76" s="4" t="n"/>
      <c r="E76" s="4" t="n"/>
      <c r="F76" s="5" t="n"/>
      <c r="G76" s="5" t="n"/>
      <c r="H76" s="5" t="n"/>
      <c r="I76" s="5" t="n"/>
      <c r="J76" s="5" t="n"/>
      <c r="K76" s="5" t="n"/>
      <c r="L76" s="5" t="n"/>
      <c r="M76" s="13">
        <f>IF($A76="","",SUMIFS('Petty expenses'!$E$3:$E$1002,'Petty expenses'!$A$3:$A$1002,$A76,'Petty expenses'!$B$3:$B$1002,$B76,'Petty expenses'!$C$3:$C$1002,$C76))</f>
        <v/>
      </c>
      <c r="N76" s="13">
        <f>IF($A76="","",$F76+$H76-$M76)</f>
        <v/>
      </c>
      <c r="O76" s="5" t="n"/>
      <c r="P76" s="13">
        <f>IF(OR($A76="",$O76=""),"",$O76-$N76)</f>
        <v/>
      </c>
      <c r="Q76" s="4" t="n"/>
      <c r="R76" s="5" t="n"/>
      <c r="S76" s="4" t="n"/>
      <c r="T76" s="7">
        <f>IF(OR($A76="",$O76=""),"",IF($P76=0,"Balanced",IF($Q76="","Reason needed",IF($P76&lt;0,"Short","Over"))))</f>
        <v/>
      </c>
      <c r="U76" s="13">
        <f>IF($A76="","",$H76+$I76+$J76+$K76)</f>
        <v/>
      </c>
      <c r="V76" s="14">
        <f>IF($A76="","",DATE(YEAR($A76),MONTH($A76),1))</f>
        <v/>
      </c>
      <c r="W76" s="7">
        <f>IF($A76="","",$A76&amp;"|"&amp;$B76&amp;"|"&amp;$C76)</f>
        <v/>
      </c>
    </row>
    <row r="77">
      <c r="A77" s="12" t="n"/>
      <c r="B77" s="4" t="n"/>
      <c r="C77" s="4" t="n"/>
      <c r="D77" s="4" t="n"/>
      <c r="E77" s="4" t="n"/>
      <c r="F77" s="5" t="n"/>
      <c r="G77" s="5" t="n"/>
      <c r="H77" s="5" t="n"/>
      <c r="I77" s="5" t="n"/>
      <c r="J77" s="5" t="n"/>
      <c r="K77" s="5" t="n"/>
      <c r="L77" s="5" t="n"/>
      <c r="M77" s="13">
        <f>IF($A77="","",SUMIFS('Petty expenses'!$E$3:$E$1002,'Petty expenses'!$A$3:$A$1002,$A77,'Petty expenses'!$B$3:$B$1002,$B77,'Petty expenses'!$C$3:$C$1002,$C77))</f>
        <v/>
      </c>
      <c r="N77" s="13">
        <f>IF($A77="","",$F77+$H77-$M77)</f>
        <v/>
      </c>
      <c r="O77" s="5" t="n"/>
      <c r="P77" s="13">
        <f>IF(OR($A77="",$O77=""),"",$O77-$N77)</f>
        <v/>
      </c>
      <c r="Q77" s="4" t="n"/>
      <c r="R77" s="5" t="n"/>
      <c r="S77" s="4" t="n"/>
      <c r="T77" s="7">
        <f>IF(OR($A77="",$O77=""),"",IF($P77=0,"Balanced",IF($Q77="","Reason needed",IF($P77&lt;0,"Short","Over"))))</f>
        <v/>
      </c>
      <c r="U77" s="13">
        <f>IF($A77="","",$H77+$I77+$J77+$K77)</f>
        <v/>
      </c>
      <c r="V77" s="14">
        <f>IF($A77="","",DATE(YEAR($A77),MONTH($A77),1))</f>
        <v/>
      </c>
      <c r="W77" s="7">
        <f>IF($A77="","",$A77&amp;"|"&amp;$B77&amp;"|"&amp;$C77)</f>
        <v/>
      </c>
    </row>
    <row r="78">
      <c r="A78" s="12" t="n"/>
      <c r="B78" s="4" t="n"/>
      <c r="C78" s="4" t="n"/>
      <c r="D78" s="4" t="n"/>
      <c r="E78" s="4" t="n"/>
      <c r="F78" s="5" t="n"/>
      <c r="G78" s="5" t="n"/>
      <c r="H78" s="5" t="n"/>
      <c r="I78" s="5" t="n"/>
      <c r="J78" s="5" t="n"/>
      <c r="K78" s="5" t="n"/>
      <c r="L78" s="5" t="n"/>
      <c r="M78" s="13">
        <f>IF($A78="","",SUMIFS('Petty expenses'!$E$3:$E$1002,'Petty expenses'!$A$3:$A$1002,$A78,'Petty expenses'!$B$3:$B$1002,$B78,'Petty expenses'!$C$3:$C$1002,$C78))</f>
        <v/>
      </c>
      <c r="N78" s="13">
        <f>IF($A78="","",$F78+$H78-$M78)</f>
        <v/>
      </c>
      <c r="O78" s="5" t="n"/>
      <c r="P78" s="13">
        <f>IF(OR($A78="",$O78=""),"",$O78-$N78)</f>
        <v/>
      </c>
      <c r="Q78" s="4" t="n"/>
      <c r="R78" s="5" t="n"/>
      <c r="S78" s="4" t="n"/>
      <c r="T78" s="7">
        <f>IF(OR($A78="",$O78=""),"",IF($P78=0,"Balanced",IF($Q78="","Reason needed",IF($P78&lt;0,"Short","Over"))))</f>
        <v/>
      </c>
      <c r="U78" s="13">
        <f>IF($A78="","",$H78+$I78+$J78+$K78)</f>
        <v/>
      </c>
      <c r="V78" s="14">
        <f>IF($A78="","",DATE(YEAR($A78),MONTH($A78),1))</f>
        <v/>
      </c>
      <c r="W78" s="7">
        <f>IF($A78="","",$A78&amp;"|"&amp;$B78&amp;"|"&amp;$C78)</f>
        <v/>
      </c>
    </row>
    <row r="79">
      <c r="A79" s="12" t="n"/>
      <c r="B79" s="4" t="n"/>
      <c r="C79" s="4" t="n"/>
      <c r="D79" s="4" t="n"/>
      <c r="E79" s="4" t="n"/>
      <c r="F79" s="5" t="n"/>
      <c r="G79" s="5" t="n"/>
      <c r="H79" s="5" t="n"/>
      <c r="I79" s="5" t="n"/>
      <c r="J79" s="5" t="n"/>
      <c r="K79" s="5" t="n"/>
      <c r="L79" s="5" t="n"/>
      <c r="M79" s="13">
        <f>IF($A79="","",SUMIFS('Petty expenses'!$E$3:$E$1002,'Petty expenses'!$A$3:$A$1002,$A79,'Petty expenses'!$B$3:$B$1002,$B79,'Petty expenses'!$C$3:$C$1002,$C79))</f>
        <v/>
      </c>
      <c r="N79" s="13">
        <f>IF($A79="","",$F79+$H79-$M79)</f>
        <v/>
      </c>
      <c r="O79" s="5" t="n"/>
      <c r="P79" s="13">
        <f>IF(OR($A79="",$O79=""),"",$O79-$N79)</f>
        <v/>
      </c>
      <c r="Q79" s="4" t="n"/>
      <c r="R79" s="5" t="n"/>
      <c r="S79" s="4" t="n"/>
      <c r="T79" s="7">
        <f>IF(OR($A79="",$O79=""),"",IF($P79=0,"Balanced",IF($Q79="","Reason needed",IF($P79&lt;0,"Short","Over"))))</f>
        <v/>
      </c>
      <c r="U79" s="13">
        <f>IF($A79="","",$H79+$I79+$J79+$K79)</f>
        <v/>
      </c>
      <c r="V79" s="14">
        <f>IF($A79="","",DATE(YEAR($A79),MONTH($A79),1))</f>
        <v/>
      </c>
      <c r="W79" s="7">
        <f>IF($A79="","",$A79&amp;"|"&amp;$B79&amp;"|"&amp;$C79)</f>
        <v/>
      </c>
    </row>
    <row r="80">
      <c r="A80" s="12" t="n"/>
      <c r="B80" s="4" t="n"/>
      <c r="C80" s="4" t="n"/>
      <c r="D80" s="4" t="n"/>
      <c r="E80" s="4" t="n"/>
      <c r="F80" s="5" t="n"/>
      <c r="G80" s="5" t="n"/>
      <c r="H80" s="5" t="n"/>
      <c r="I80" s="5" t="n"/>
      <c r="J80" s="5" t="n"/>
      <c r="K80" s="5" t="n"/>
      <c r="L80" s="5" t="n"/>
      <c r="M80" s="13">
        <f>IF($A80="","",SUMIFS('Petty expenses'!$E$3:$E$1002,'Petty expenses'!$A$3:$A$1002,$A80,'Petty expenses'!$B$3:$B$1002,$B80,'Petty expenses'!$C$3:$C$1002,$C80))</f>
        <v/>
      </c>
      <c r="N80" s="13">
        <f>IF($A80="","",$F80+$H80-$M80)</f>
        <v/>
      </c>
      <c r="O80" s="5" t="n"/>
      <c r="P80" s="13">
        <f>IF(OR($A80="",$O80=""),"",$O80-$N80)</f>
        <v/>
      </c>
      <c r="Q80" s="4" t="n"/>
      <c r="R80" s="5" t="n"/>
      <c r="S80" s="4" t="n"/>
      <c r="T80" s="7">
        <f>IF(OR($A80="",$O80=""),"",IF($P80=0,"Balanced",IF($Q80="","Reason needed",IF($P80&lt;0,"Short","Over"))))</f>
        <v/>
      </c>
      <c r="U80" s="13">
        <f>IF($A80="","",$H80+$I80+$J80+$K80)</f>
        <v/>
      </c>
      <c r="V80" s="14">
        <f>IF($A80="","",DATE(YEAR($A80),MONTH($A80),1))</f>
        <v/>
      </c>
      <c r="W80" s="7">
        <f>IF($A80="","",$A80&amp;"|"&amp;$B80&amp;"|"&amp;$C80)</f>
        <v/>
      </c>
    </row>
    <row r="81">
      <c r="A81" s="12" t="n"/>
      <c r="B81" s="4" t="n"/>
      <c r="C81" s="4" t="n"/>
      <c r="D81" s="4" t="n"/>
      <c r="E81" s="4" t="n"/>
      <c r="F81" s="5" t="n"/>
      <c r="G81" s="5" t="n"/>
      <c r="H81" s="5" t="n"/>
      <c r="I81" s="5" t="n"/>
      <c r="J81" s="5" t="n"/>
      <c r="K81" s="5" t="n"/>
      <c r="L81" s="5" t="n"/>
      <c r="M81" s="13">
        <f>IF($A81="","",SUMIFS('Petty expenses'!$E$3:$E$1002,'Petty expenses'!$A$3:$A$1002,$A81,'Petty expenses'!$B$3:$B$1002,$B81,'Petty expenses'!$C$3:$C$1002,$C81))</f>
        <v/>
      </c>
      <c r="N81" s="13">
        <f>IF($A81="","",$F81+$H81-$M81)</f>
        <v/>
      </c>
      <c r="O81" s="5" t="n"/>
      <c r="P81" s="13">
        <f>IF(OR($A81="",$O81=""),"",$O81-$N81)</f>
        <v/>
      </c>
      <c r="Q81" s="4" t="n"/>
      <c r="R81" s="5" t="n"/>
      <c r="S81" s="4" t="n"/>
      <c r="T81" s="7">
        <f>IF(OR($A81="",$O81=""),"",IF($P81=0,"Balanced",IF($Q81="","Reason needed",IF($P81&lt;0,"Short","Over"))))</f>
        <v/>
      </c>
      <c r="U81" s="13">
        <f>IF($A81="","",$H81+$I81+$J81+$K81)</f>
        <v/>
      </c>
      <c r="V81" s="14">
        <f>IF($A81="","",DATE(YEAR($A81),MONTH($A81),1))</f>
        <v/>
      </c>
      <c r="W81" s="7">
        <f>IF($A81="","",$A81&amp;"|"&amp;$B81&amp;"|"&amp;$C81)</f>
        <v/>
      </c>
    </row>
    <row r="82">
      <c r="A82" s="12" t="n"/>
      <c r="B82" s="4" t="n"/>
      <c r="C82" s="4" t="n"/>
      <c r="D82" s="4" t="n"/>
      <c r="E82" s="4" t="n"/>
      <c r="F82" s="5" t="n"/>
      <c r="G82" s="5" t="n"/>
      <c r="H82" s="5" t="n"/>
      <c r="I82" s="5" t="n"/>
      <c r="J82" s="5" t="n"/>
      <c r="K82" s="5" t="n"/>
      <c r="L82" s="5" t="n"/>
      <c r="M82" s="13">
        <f>IF($A82="","",SUMIFS('Petty expenses'!$E$3:$E$1002,'Petty expenses'!$A$3:$A$1002,$A82,'Petty expenses'!$B$3:$B$1002,$B82,'Petty expenses'!$C$3:$C$1002,$C82))</f>
        <v/>
      </c>
      <c r="N82" s="13">
        <f>IF($A82="","",$F82+$H82-$M82)</f>
        <v/>
      </c>
      <c r="O82" s="5" t="n"/>
      <c r="P82" s="13">
        <f>IF(OR($A82="",$O82=""),"",$O82-$N82)</f>
        <v/>
      </c>
      <c r="Q82" s="4" t="n"/>
      <c r="R82" s="5" t="n"/>
      <c r="S82" s="4" t="n"/>
      <c r="T82" s="7">
        <f>IF(OR($A82="",$O82=""),"",IF($P82=0,"Balanced",IF($Q82="","Reason needed",IF($P82&lt;0,"Short","Over"))))</f>
        <v/>
      </c>
      <c r="U82" s="13">
        <f>IF($A82="","",$H82+$I82+$J82+$K82)</f>
        <v/>
      </c>
      <c r="V82" s="14">
        <f>IF($A82="","",DATE(YEAR($A82),MONTH($A82),1))</f>
        <v/>
      </c>
      <c r="W82" s="7">
        <f>IF($A82="","",$A82&amp;"|"&amp;$B82&amp;"|"&amp;$C82)</f>
        <v/>
      </c>
    </row>
    <row r="83">
      <c r="A83" s="12" t="n"/>
      <c r="B83" s="4" t="n"/>
      <c r="C83" s="4" t="n"/>
      <c r="D83" s="4" t="n"/>
      <c r="E83" s="4" t="n"/>
      <c r="F83" s="5" t="n"/>
      <c r="G83" s="5" t="n"/>
      <c r="H83" s="5" t="n"/>
      <c r="I83" s="5" t="n"/>
      <c r="J83" s="5" t="n"/>
      <c r="K83" s="5" t="n"/>
      <c r="L83" s="5" t="n"/>
      <c r="M83" s="13">
        <f>IF($A83="","",SUMIFS('Petty expenses'!$E$3:$E$1002,'Petty expenses'!$A$3:$A$1002,$A83,'Petty expenses'!$B$3:$B$1002,$B83,'Petty expenses'!$C$3:$C$1002,$C83))</f>
        <v/>
      </c>
      <c r="N83" s="13">
        <f>IF($A83="","",$F83+$H83-$M83)</f>
        <v/>
      </c>
      <c r="O83" s="5" t="n"/>
      <c r="P83" s="13">
        <f>IF(OR($A83="",$O83=""),"",$O83-$N83)</f>
        <v/>
      </c>
      <c r="Q83" s="4" t="n"/>
      <c r="R83" s="5" t="n"/>
      <c r="S83" s="4" t="n"/>
      <c r="T83" s="7">
        <f>IF(OR($A83="",$O83=""),"",IF($P83=0,"Balanced",IF($Q83="","Reason needed",IF($P83&lt;0,"Short","Over"))))</f>
        <v/>
      </c>
      <c r="U83" s="13">
        <f>IF($A83="","",$H83+$I83+$J83+$K83)</f>
        <v/>
      </c>
      <c r="V83" s="14">
        <f>IF($A83="","",DATE(YEAR($A83),MONTH($A83),1))</f>
        <v/>
      </c>
      <c r="W83" s="7">
        <f>IF($A83="","",$A83&amp;"|"&amp;$B83&amp;"|"&amp;$C83)</f>
        <v/>
      </c>
    </row>
    <row r="84">
      <c r="A84" s="12" t="n"/>
      <c r="B84" s="4" t="n"/>
      <c r="C84" s="4" t="n"/>
      <c r="D84" s="4" t="n"/>
      <c r="E84" s="4" t="n"/>
      <c r="F84" s="5" t="n"/>
      <c r="G84" s="5" t="n"/>
      <c r="H84" s="5" t="n"/>
      <c r="I84" s="5" t="n"/>
      <c r="J84" s="5" t="n"/>
      <c r="K84" s="5" t="n"/>
      <c r="L84" s="5" t="n"/>
      <c r="M84" s="13">
        <f>IF($A84="","",SUMIFS('Petty expenses'!$E$3:$E$1002,'Petty expenses'!$A$3:$A$1002,$A84,'Petty expenses'!$B$3:$B$1002,$B84,'Petty expenses'!$C$3:$C$1002,$C84))</f>
        <v/>
      </c>
      <c r="N84" s="13">
        <f>IF($A84="","",$F84+$H84-$M84)</f>
        <v/>
      </c>
      <c r="O84" s="5" t="n"/>
      <c r="P84" s="13">
        <f>IF(OR($A84="",$O84=""),"",$O84-$N84)</f>
        <v/>
      </c>
      <c r="Q84" s="4" t="n"/>
      <c r="R84" s="5" t="n"/>
      <c r="S84" s="4" t="n"/>
      <c r="T84" s="7">
        <f>IF(OR($A84="",$O84=""),"",IF($P84=0,"Balanced",IF($Q84="","Reason needed",IF($P84&lt;0,"Short","Over"))))</f>
        <v/>
      </c>
      <c r="U84" s="13">
        <f>IF($A84="","",$H84+$I84+$J84+$K84)</f>
        <v/>
      </c>
      <c r="V84" s="14">
        <f>IF($A84="","",DATE(YEAR($A84),MONTH($A84),1))</f>
        <v/>
      </c>
      <c r="W84" s="7">
        <f>IF($A84="","",$A84&amp;"|"&amp;$B84&amp;"|"&amp;$C84)</f>
        <v/>
      </c>
    </row>
    <row r="85">
      <c r="A85" s="12" t="n"/>
      <c r="B85" s="4" t="n"/>
      <c r="C85" s="4" t="n"/>
      <c r="D85" s="4" t="n"/>
      <c r="E85" s="4" t="n"/>
      <c r="F85" s="5" t="n"/>
      <c r="G85" s="5" t="n"/>
      <c r="H85" s="5" t="n"/>
      <c r="I85" s="5" t="n"/>
      <c r="J85" s="5" t="n"/>
      <c r="K85" s="5" t="n"/>
      <c r="L85" s="5" t="n"/>
      <c r="M85" s="13">
        <f>IF($A85="","",SUMIFS('Petty expenses'!$E$3:$E$1002,'Petty expenses'!$A$3:$A$1002,$A85,'Petty expenses'!$B$3:$B$1002,$B85,'Petty expenses'!$C$3:$C$1002,$C85))</f>
        <v/>
      </c>
      <c r="N85" s="13">
        <f>IF($A85="","",$F85+$H85-$M85)</f>
        <v/>
      </c>
      <c r="O85" s="5" t="n"/>
      <c r="P85" s="13">
        <f>IF(OR($A85="",$O85=""),"",$O85-$N85)</f>
        <v/>
      </c>
      <c r="Q85" s="4" t="n"/>
      <c r="R85" s="5" t="n"/>
      <c r="S85" s="4" t="n"/>
      <c r="T85" s="7">
        <f>IF(OR($A85="",$O85=""),"",IF($P85=0,"Balanced",IF($Q85="","Reason needed",IF($P85&lt;0,"Short","Over"))))</f>
        <v/>
      </c>
      <c r="U85" s="13">
        <f>IF($A85="","",$H85+$I85+$J85+$K85)</f>
        <v/>
      </c>
      <c r="V85" s="14">
        <f>IF($A85="","",DATE(YEAR($A85),MONTH($A85),1))</f>
        <v/>
      </c>
      <c r="W85" s="7">
        <f>IF($A85="","",$A85&amp;"|"&amp;$B85&amp;"|"&amp;$C85)</f>
        <v/>
      </c>
    </row>
    <row r="86">
      <c r="A86" s="12" t="n"/>
      <c r="B86" s="4" t="n"/>
      <c r="C86" s="4" t="n"/>
      <c r="D86" s="4" t="n"/>
      <c r="E86" s="4" t="n"/>
      <c r="F86" s="5" t="n"/>
      <c r="G86" s="5" t="n"/>
      <c r="H86" s="5" t="n"/>
      <c r="I86" s="5" t="n"/>
      <c r="J86" s="5" t="n"/>
      <c r="K86" s="5" t="n"/>
      <c r="L86" s="5" t="n"/>
      <c r="M86" s="13">
        <f>IF($A86="","",SUMIFS('Petty expenses'!$E$3:$E$1002,'Petty expenses'!$A$3:$A$1002,$A86,'Petty expenses'!$B$3:$B$1002,$B86,'Petty expenses'!$C$3:$C$1002,$C86))</f>
        <v/>
      </c>
      <c r="N86" s="13">
        <f>IF($A86="","",$F86+$H86-$M86)</f>
        <v/>
      </c>
      <c r="O86" s="5" t="n"/>
      <c r="P86" s="13">
        <f>IF(OR($A86="",$O86=""),"",$O86-$N86)</f>
        <v/>
      </c>
      <c r="Q86" s="4" t="n"/>
      <c r="R86" s="5" t="n"/>
      <c r="S86" s="4" t="n"/>
      <c r="T86" s="7">
        <f>IF(OR($A86="",$O86=""),"",IF($P86=0,"Balanced",IF($Q86="","Reason needed",IF($P86&lt;0,"Short","Over"))))</f>
        <v/>
      </c>
      <c r="U86" s="13">
        <f>IF($A86="","",$H86+$I86+$J86+$K86)</f>
        <v/>
      </c>
      <c r="V86" s="14">
        <f>IF($A86="","",DATE(YEAR($A86),MONTH($A86),1))</f>
        <v/>
      </c>
      <c r="W86" s="7">
        <f>IF($A86="","",$A86&amp;"|"&amp;$B86&amp;"|"&amp;$C86)</f>
        <v/>
      </c>
    </row>
    <row r="87">
      <c r="A87" s="12" t="n"/>
      <c r="B87" s="4" t="n"/>
      <c r="C87" s="4" t="n"/>
      <c r="D87" s="4" t="n"/>
      <c r="E87" s="4" t="n"/>
      <c r="F87" s="5" t="n"/>
      <c r="G87" s="5" t="n"/>
      <c r="H87" s="5" t="n"/>
      <c r="I87" s="5" t="n"/>
      <c r="J87" s="5" t="n"/>
      <c r="K87" s="5" t="n"/>
      <c r="L87" s="5" t="n"/>
      <c r="M87" s="13">
        <f>IF($A87="","",SUMIFS('Petty expenses'!$E$3:$E$1002,'Petty expenses'!$A$3:$A$1002,$A87,'Petty expenses'!$B$3:$B$1002,$B87,'Petty expenses'!$C$3:$C$1002,$C87))</f>
        <v/>
      </c>
      <c r="N87" s="13">
        <f>IF($A87="","",$F87+$H87-$M87)</f>
        <v/>
      </c>
      <c r="O87" s="5" t="n"/>
      <c r="P87" s="13">
        <f>IF(OR($A87="",$O87=""),"",$O87-$N87)</f>
        <v/>
      </c>
      <c r="Q87" s="4" t="n"/>
      <c r="R87" s="5" t="n"/>
      <c r="S87" s="4" t="n"/>
      <c r="T87" s="7">
        <f>IF(OR($A87="",$O87=""),"",IF($P87=0,"Balanced",IF($Q87="","Reason needed",IF($P87&lt;0,"Short","Over"))))</f>
        <v/>
      </c>
      <c r="U87" s="13">
        <f>IF($A87="","",$H87+$I87+$J87+$K87)</f>
        <v/>
      </c>
      <c r="V87" s="14">
        <f>IF($A87="","",DATE(YEAR($A87),MONTH($A87),1))</f>
        <v/>
      </c>
      <c r="W87" s="7">
        <f>IF($A87="","",$A87&amp;"|"&amp;$B87&amp;"|"&amp;$C87)</f>
        <v/>
      </c>
    </row>
    <row r="88">
      <c r="A88" s="12" t="n"/>
      <c r="B88" s="4" t="n"/>
      <c r="C88" s="4" t="n"/>
      <c r="D88" s="4" t="n"/>
      <c r="E88" s="4" t="n"/>
      <c r="F88" s="5" t="n"/>
      <c r="G88" s="5" t="n"/>
      <c r="H88" s="5" t="n"/>
      <c r="I88" s="5" t="n"/>
      <c r="J88" s="5" t="n"/>
      <c r="K88" s="5" t="n"/>
      <c r="L88" s="5" t="n"/>
      <c r="M88" s="13">
        <f>IF($A88="","",SUMIFS('Petty expenses'!$E$3:$E$1002,'Petty expenses'!$A$3:$A$1002,$A88,'Petty expenses'!$B$3:$B$1002,$B88,'Petty expenses'!$C$3:$C$1002,$C88))</f>
        <v/>
      </c>
      <c r="N88" s="13">
        <f>IF($A88="","",$F88+$H88-$M88)</f>
        <v/>
      </c>
      <c r="O88" s="5" t="n"/>
      <c r="P88" s="13">
        <f>IF(OR($A88="",$O88=""),"",$O88-$N88)</f>
        <v/>
      </c>
      <c r="Q88" s="4" t="n"/>
      <c r="R88" s="5" t="n"/>
      <c r="S88" s="4" t="n"/>
      <c r="T88" s="7">
        <f>IF(OR($A88="",$O88=""),"",IF($P88=0,"Balanced",IF($Q88="","Reason needed",IF($P88&lt;0,"Short","Over"))))</f>
        <v/>
      </c>
      <c r="U88" s="13">
        <f>IF($A88="","",$H88+$I88+$J88+$K88)</f>
        <v/>
      </c>
      <c r="V88" s="14">
        <f>IF($A88="","",DATE(YEAR($A88),MONTH($A88),1))</f>
        <v/>
      </c>
      <c r="W88" s="7">
        <f>IF($A88="","",$A88&amp;"|"&amp;$B88&amp;"|"&amp;$C88)</f>
        <v/>
      </c>
    </row>
    <row r="89">
      <c r="A89" s="12" t="n"/>
      <c r="B89" s="4" t="n"/>
      <c r="C89" s="4" t="n"/>
      <c r="D89" s="4" t="n"/>
      <c r="E89" s="4" t="n"/>
      <c r="F89" s="5" t="n"/>
      <c r="G89" s="5" t="n"/>
      <c r="H89" s="5" t="n"/>
      <c r="I89" s="5" t="n"/>
      <c r="J89" s="5" t="n"/>
      <c r="K89" s="5" t="n"/>
      <c r="L89" s="5" t="n"/>
      <c r="M89" s="13">
        <f>IF($A89="","",SUMIFS('Petty expenses'!$E$3:$E$1002,'Petty expenses'!$A$3:$A$1002,$A89,'Petty expenses'!$B$3:$B$1002,$B89,'Petty expenses'!$C$3:$C$1002,$C89))</f>
        <v/>
      </c>
      <c r="N89" s="13">
        <f>IF($A89="","",$F89+$H89-$M89)</f>
        <v/>
      </c>
      <c r="O89" s="5" t="n"/>
      <c r="P89" s="13">
        <f>IF(OR($A89="",$O89=""),"",$O89-$N89)</f>
        <v/>
      </c>
      <c r="Q89" s="4" t="n"/>
      <c r="R89" s="5" t="n"/>
      <c r="S89" s="4" t="n"/>
      <c r="T89" s="7">
        <f>IF(OR($A89="",$O89=""),"",IF($P89=0,"Balanced",IF($Q89="","Reason needed",IF($P89&lt;0,"Short","Over"))))</f>
        <v/>
      </c>
      <c r="U89" s="13">
        <f>IF($A89="","",$H89+$I89+$J89+$K89)</f>
        <v/>
      </c>
      <c r="V89" s="14">
        <f>IF($A89="","",DATE(YEAR($A89),MONTH($A89),1))</f>
        <v/>
      </c>
      <c r="W89" s="7">
        <f>IF($A89="","",$A89&amp;"|"&amp;$B89&amp;"|"&amp;$C89)</f>
        <v/>
      </c>
    </row>
    <row r="90">
      <c r="A90" s="12" t="n"/>
      <c r="B90" s="4" t="n"/>
      <c r="C90" s="4" t="n"/>
      <c r="D90" s="4" t="n"/>
      <c r="E90" s="4" t="n"/>
      <c r="F90" s="5" t="n"/>
      <c r="G90" s="5" t="n"/>
      <c r="H90" s="5" t="n"/>
      <c r="I90" s="5" t="n"/>
      <c r="J90" s="5" t="n"/>
      <c r="K90" s="5" t="n"/>
      <c r="L90" s="5" t="n"/>
      <c r="M90" s="13">
        <f>IF($A90="","",SUMIFS('Petty expenses'!$E$3:$E$1002,'Petty expenses'!$A$3:$A$1002,$A90,'Petty expenses'!$B$3:$B$1002,$B90,'Petty expenses'!$C$3:$C$1002,$C90))</f>
        <v/>
      </c>
      <c r="N90" s="13">
        <f>IF($A90="","",$F90+$H90-$M90)</f>
        <v/>
      </c>
      <c r="O90" s="5" t="n"/>
      <c r="P90" s="13">
        <f>IF(OR($A90="",$O90=""),"",$O90-$N90)</f>
        <v/>
      </c>
      <c r="Q90" s="4" t="n"/>
      <c r="R90" s="5" t="n"/>
      <c r="S90" s="4" t="n"/>
      <c r="T90" s="7">
        <f>IF(OR($A90="",$O90=""),"",IF($P90=0,"Balanced",IF($Q90="","Reason needed",IF($P90&lt;0,"Short","Over"))))</f>
        <v/>
      </c>
      <c r="U90" s="13">
        <f>IF($A90="","",$H90+$I90+$J90+$K90)</f>
        <v/>
      </c>
      <c r="V90" s="14">
        <f>IF($A90="","",DATE(YEAR($A90),MONTH($A90),1))</f>
        <v/>
      </c>
      <c r="W90" s="7">
        <f>IF($A90="","",$A90&amp;"|"&amp;$B90&amp;"|"&amp;$C90)</f>
        <v/>
      </c>
    </row>
    <row r="91">
      <c r="A91" s="12" t="n"/>
      <c r="B91" s="4" t="n"/>
      <c r="C91" s="4" t="n"/>
      <c r="D91" s="4" t="n"/>
      <c r="E91" s="4" t="n"/>
      <c r="F91" s="5" t="n"/>
      <c r="G91" s="5" t="n"/>
      <c r="H91" s="5" t="n"/>
      <c r="I91" s="5" t="n"/>
      <c r="J91" s="5" t="n"/>
      <c r="K91" s="5" t="n"/>
      <c r="L91" s="5" t="n"/>
      <c r="M91" s="13">
        <f>IF($A91="","",SUMIFS('Petty expenses'!$E$3:$E$1002,'Petty expenses'!$A$3:$A$1002,$A91,'Petty expenses'!$B$3:$B$1002,$B91,'Petty expenses'!$C$3:$C$1002,$C91))</f>
        <v/>
      </c>
      <c r="N91" s="13">
        <f>IF($A91="","",$F91+$H91-$M91)</f>
        <v/>
      </c>
      <c r="O91" s="5" t="n"/>
      <c r="P91" s="13">
        <f>IF(OR($A91="",$O91=""),"",$O91-$N91)</f>
        <v/>
      </c>
      <c r="Q91" s="4" t="n"/>
      <c r="R91" s="5" t="n"/>
      <c r="S91" s="4" t="n"/>
      <c r="T91" s="7">
        <f>IF(OR($A91="",$O91=""),"",IF($P91=0,"Balanced",IF($Q91="","Reason needed",IF($P91&lt;0,"Short","Over"))))</f>
        <v/>
      </c>
      <c r="U91" s="13">
        <f>IF($A91="","",$H91+$I91+$J91+$K91)</f>
        <v/>
      </c>
      <c r="V91" s="14">
        <f>IF($A91="","",DATE(YEAR($A91),MONTH($A91),1))</f>
        <v/>
      </c>
      <c r="W91" s="7">
        <f>IF($A91="","",$A91&amp;"|"&amp;$B91&amp;"|"&amp;$C91)</f>
        <v/>
      </c>
    </row>
    <row r="92">
      <c r="A92" s="12" t="n"/>
      <c r="B92" s="4" t="n"/>
      <c r="C92" s="4" t="n"/>
      <c r="D92" s="4" t="n"/>
      <c r="E92" s="4" t="n"/>
      <c r="F92" s="5" t="n"/>
      <c r="G92" s="5" t="n"/>
      <c r="H92" s="5" t="n"/>
      <c r="I92" s="5" t="n"/>
      <c r="J92" s="5" t="n"/>
      <c r="K92" s="5" t="n"/>
      <c r="L92" s="5" t="n"/>
      <c r="M92" s="13">
        <f>IF($A92="","",SUMIFS('Petty expenses'!$E$3:$E$1002,'Petty expenses'!$A$3:$A$1002,$A92,'Petty expenses'!$B$3:$B$1002,$B92,'Petty expenses'!$C$3:$C$1002,$C92))</f>
        <v/>
      </c>
      <c r="N92" s="13">
        <f>IF($A92="","",$F92+$H92-$M92)</f>
        <v/>
      </c>
      <c r="O92" s="5" t="n"/>
      <c r="P92" s="13">
        <f>IF(OR($A92="",$O92=""),"",$O92-$N92)</f>
        <v/>
      </c>
      <c r="Q92" s="4" t="n"/>
      <c r="R92" s="5" t="n"/>
      <c r="S92" s="4" t="n"/>
      <c r="T92" s="7">
        <f>IF(OR($A92="",$O92=""),"",IF($P92=0,"Balanced",IF($Q92="","Reason needed",IF($P92&lt;0,"Short","Over"))))</f>
        <v/>
      </c>
      <c r="U92" s="13">
        <f>IF($A92="","",$H92+$I92+$J92+$K92)</f>
        <v/>
      </c>
      <c r="V92" s="14">
        <f>IF($A92="","",DATE(YEAR($A92),MONTH($A92),1))</f>
        <v/>
      </c>
      <c r="W92" s="7">
        <f>IF($A92="","",$A92&amp;"|"&amp;$B92&amp;"|"&amp;$C92)</f>
        <v/>
      </c>
    </row>
    <row r="93">
      <c r="A93" s="12" t="n"/>
      <c r="B93" s="4" t="n"/>
      <c r="C93" s="4" t="n"/>
      <c r="D93" s="4" t="n"/>
      <c r="E93" s="4" t="n"/>
      <c r="F93" s="5" t="n"/>
      <c r="G93" s="5" t="n"/>
      <c r="H93" s="5" t="n"/>
      <c r="I93" s="5" t="n"/>
      <c r="J93" s="5" t="n"/>
      <c r="K93" s="5" t="n"/>
      <c r="L93" s="5" t="n"/>
      <c r="M93" s="13">
        <f>IF($A93="","",SUMIFS('Petty expenses'!$E$3:$E$1002,'Petty expenses'!$A$3:$A$1002,$A93,'Petty expenses'!$B$3:$B$1002,$B93,'Petty expenses'!$C$3:$C$1002,$C93))</f>
        <v/>
      </c>
      <c r="N93" s="13">
        <f>IF($A93="","",$F93+$H93-$M93)</f>
        <v/>
      </c>
      <c r="O93" s="5" t="n"/>
      <c r="P93" s="13">
        <f>IF(OR($A93="",$O93=""),"",$O93-$N93)</f>
        <v/>
      </c>
      <c r="Q93" s="4" t="n"/>
      <c r="R93" s="5" t="n"/>
      <c r="S93" s="4" t="n"/>
      <c r="T93" s="7">
        <f>IF(OR($A93="",$O93=""),"",IF($P93=0,"Balanced",IF($Q93="","Reason needed",IF($P93&lt;0,"Short","Over"))))</f>
        <v/>
      </c>
      <c r="U93" s="13">
        <f>IF($A93="","",$H93+$I93+$J93+$K93)</f>
        <v/>
      </c>
      <c r="V93" s="14">
        <f>IF($A93="","",DATE(YEAR($A93),MONTH($A93),1))</f>
        <v/>
      </c>
      <c r="W93" s="7">
        <f>IF($A93="","",$A93&amp;"|"&amp;$B93&amp;"|"&amp;$C93)</f>
        <v/>
      </c>
    </row>
    <row r="94">
      <c r="A94" s="12" t="n"/>
      <c r="B94" s="4" t="n"/>
      <c r="C94" s="4" t="n"/>
      <c r="D94" s="4" t="n"/>
      <c r="E94" s="4" t="n"/>
      <c r="F94" s="5" t="n"/>
      <c r="G94" s="5" t="n"/>
      <c r="H94" s="5" t="n"/>
      <c r="I94" s="5" t="n"/>
      <c r="J94" s="5" t="n"/>
      <c r="K94" s="5" t="n"/>
      <c r="L94" s="5" t="n"/>
      <c r="M94" s="13">
        <f>IF($A94="","",SUMIFS('Petty expenses'!$E$3:$E$1002,'Petty expenses'!$A$3:$A$1002,$A94,'Petty expenses'!$B$3:$B$1002,$B94,'Petty expenses'!$C$3:$C$1002,$C94))</f>
        <v/>
      </c>
      <c r="N94" s="13">
        <f>IF($A94="","",$F94+$H94-$M94)</f>
        <v/>
      </c>
      <c r="O94" s="5" t="n"/>
      <c r="P94" s="13">
        <f>IF(OR($A94="",$O94=""),"",$O94-$N94)</f>
        <v/>
      </c>
      <c r="Q94" s="4" t="n"/>
      <c r="R94" s="5" t="n"/>
      <c r="S94" s="4" t="n"/>
      <c r="T94" s="7">
        <f>IF(OR($A94="",$O94=""),"",IF($P94=0,"Balanced",IF($Q94="","Reason needed",IF($P94&lt;0,"Short","Over"))))</f>
        <v/>
      </c>
      <c r="U94" s="13">
        <f>IF($A94="","",$H94+$I94+$J94+$K94)</f>
        <v/>
      </c>
      <c r="V94" s="14">
        <f>IF($A94="","",DATE(YEAR($A94),MONTH($A94),1))</f>
        <v/>
      </c>
      <c r="W94" s="7">
        <f>IF($A94="","",$A94&amp;"|"&amp;$B94&amp;"|"&amp;$C94)</f>
        <v/>
      </c>
    </row>
    <row r="95">
      <c r="A95" s="12" t="n"/>
      <c r="B95" s="4" t="n"/>
      <c r="C95" s="4" t="n"/>
      <c r="D95" s="4" t="n"/>
      <c r="E95" s="4" t="n"/>
      <c r="F95" s="5" t="n"/>
      <c r="G95" s="5" t="n"/>
      <c r="H95" s="5" t="n"/>
      <c r="I95" s="5" t="n"/>
      <c r="J95" s="5" t="n"/>
      <c r="K95" s="5" t="n"/>
      <c r="L95" s="5" t="n"/>
      <c r="M95" s="13">
        <f>IF($A95="","",SUMIFS('Petty expenses'!$E$3:$E$1002,'Petty expenses'!$A$3:$A$1002,$A95,'Petty expenses'!$B$3:$B$1002,$B95,'Petty expenses'!$C$3:$C$1002,$C95))</f>
        <v/>
      </c>
      <c r="N95" s="13">
        <f>IF($A95="","",$F95+$H95-$M95)</f>
        <v/>
      </c>
      <c r="O95" s="5" t="n"/>
      <c r="P95" s="13">
        <f>IF(OR($A95="",$O95=""),"",$O95-$N95)</f>
        <v/>
      </c>
      <c r="Q95" s="4" t="n"/>
      <c r="R95" s="5" t="n"/>
      <c r="S95" s="4" t="n"/>
      <c r="T95" s="7">
        <f>IF(OR($A95="",$O95=""),"",IF($P95=0,"Balanced",IF($Q95="","Reason needed",IF($P95&lt;0,"Short","Over"))))</f>
        <v/>
      </c>
      <c r="U95" s="13">
        <f>IF($A95="","",$H95+$I95+$J95+$K95)</f>
        <v/>
      </c>
      <c r="V95" s="14">
        <f>IF($A95="","",DATE(YEAR($A95),MONTH($A95),1))</f>
        <v/>
      </c>
      <c r="W95" s="7">
        <f>IF($A95="","",$A95&amp;"|"&amp;$B95&amp;"|"&amp;$C95)</f>
        <v/>
      </c>
    </row>
    <row r="96">
      <c r="A96" s="12" t="n"/>
      <c r="B96" s="4" t="n"/>
      <c r="C96" s="4" t="n"/>
      <c r="D96" s="4" t="n"/>
      <c r="E96" s="4" t="n"/>
      <c r="F96" s="5" t="n"/>
      <c r="G96" s="5" t="n"/>
      <c r="H96" s="5" t="n"/>
      <c r="I96" s="5" t="n"/>
      <c r="J96" s="5" t="n"/>
      <c r="K96" s="5" t="n"/>
      <c r="L96" s="5" t="n"/>
      <c r="M96" s="13">
        <f>IF($A96="","",SUMIFS('Petty expenses'!$E$3:$E$1002,'Petty expenses'!$A$3:$A$1002,$A96,'Petty expenses'!$B$3:$B$1002,$B96,'Petty expenses'!$C$3:$C$1002,$C96))</f>
        <v/>
      </c>
      <c r="N96" s="13">
        <f>IF($A96="","",$F96+$H96-$M96)</f>
        <v/>
      </c>
      <c r="O96" s="5" t="n"/>
      <c r="P96" s="13">
        <f>IF(OR($A96="",$O96=""),"",$O96-$N96)</f>
        <v/>
      </c>
      <c r="Q96" s="4" t="n"/>
      <c r="R96" s="5" t="n"/>
      <c r="S96" s="4" t="n"/>
      <c r="T96" s="7">
        <f>IF(OR($A96="",$O96=""),"",IF($P96=0,"Balanced",IF($Q96="","Reason needed",IF($P96&lt;0,"Short","Over"))))</f>
        <v/>
      </c>
      <c r="U96" s="13">
        <f>IF($A96="","",$H96+$I96+$J96+$K96)</f>
        <v/>
      </c>
      <c r="V96" s="14">
        <f>IF($A96="","",DATE(YEAR($A96),MONTH($A96),1))</f>
        <v/>
      </c>
      <c r="W96" s="7">
        <f>IF($A96="","",$A96&amp;"|"&amp;$B96&amp;"|"&amp;$C96)</f>
        <v/>
      </c>
    </row>
    <row r="97">
      <c r="A97" s="12" t="n"/>
      <c r="B97" s="4" t="n"/>
      <c r="C97" s="4" t="n"/>
      <c r="D97" s="4" t="n"/>
      <c r="E97" s="4" t="n"/>
      <c r="F97" s="5" t="n"/>
      <c r="G97" s="5" t="n"/>
      <c r="H97" s="5" t="n"/>
      <c r="I97" s="5" t="n"/>
      <c r="J97" s="5" t="n"/>
      <c r="K97" s="5" t="n"/>
      <c r="L97" s="5" t="n"/>
      <c r="M97" s="13">
        <f>IF($A97="","",SUMIFS('Petty expenses'!$E$3:$E$1002,'Petty expenses'!$A$3:$A$1002,$A97,'Petty expenses'!$B$3:$B$1002,$B97,'Petty expenses'!$C$3:$C$1002,$C97))</f>
        <v/>
      </c>
      <c r="N97" s="13">
        <f>IF($A97="","",$F97+$H97-$M97)</f>
        <v/>
      </c>
      <c r="O97" s="5" t="n"/>
      <c r="P97" s="13">
        <f>IF(OR($A97="",$O97=""),"",$O97-$N97)</f>
        <v/>
      </c>
      <c r="Q97" s="4" t="n"/>
      <c r="R97" s="5" t="n"/>
      <c r="S97" s="4" t="n"/>
      <c r="T97" s="7">
        <f>IF(OR($A97="",$O97=""),"",IF($P97=0,"Balanced",IF($Q97="","Reason needed",IF($P97&lt;0,"Short","Over"))))</f>
        <v/>
      </c>
      <c r="U97" s="13">
        <f>IF($A97="","",$H97+$I97+$J97+$K97)</f>
        <v/>
      </c>
      <c r="V97" s="14">
        <f>IF($A97="","",DATE(YEAR($A97),MONTH($A97),1))</f>
        <v/>
      </c>
      <c r="W97" s="7">
        <f>IF($A97="","",$A97&amp;"|"&amp;$B97&amp;"|"&amp;$C97)</f>
        <v/>
      </c>
    </row>
    <row r="98">
      <c r="A98" s="12" t="n"/>
      <c r="B98" s="4" t="n"/>
      <c r="C98" s="4" t="n"/>
      <c r="D98" s="4" t="n"/>
      <c r="E98" s="4" t="n"/>
      <c r="F98" s="5" t="n"/>
      <c r="G98" s="5" t="n"/>
      <c r="H98" s="5" t="n"/>
      <c r="I98" s="5" t="n"/>
      <c r="J98" s="5" t="n"/>
      <c r="K98" s="5" t="n"/>
      <c r="L98" s="5" t="n"/>
      <c r="M98" s="13">
        <f>IF($A98="","",SUMIFS('Petty expenses'!$E$3:$E$1002,'Petty expenses'!$A$3:$A$1002,$A98,'Petty expenses'!$B$3:$B$1002,$B98,'Petty expenses'!$C$3:$C$1002,$C98))</f>
        <v/>
      </c>
      <c r="N98" s="13">
        <f>IF($A98="","",$F98+$H98-$M98)</f>
        <v/>
      </c>
      <c r="O98" s="5" t="n"/>
      <c r="P98" s="13">
        <f>IF(OR($A98="",$O98=""),"",$O98-$N98)</f>
        <v/>
      </c>
      <c r="Q98" s="4" t="n"/>
      <c r="R98" s="5" t="n"/>
      <c r="S98" s="4" t="n"/>
      <c r="T98" s="7">
        <f>IF(OR($A98="",$O98=""),"",IF($P98=0,"Balanced",IF($Q98="","Reason needed",IF($P98&lt;0,"Short","Over"))))</f>
        <v/>
      </c>
      <c r="U98" s="13">
        <f>IF($A98="","",$H98+$I98+$J98+$K98)</f>
        <v/>
      </c>
      <c r="V98" s="14">
        <f>IF($A98="","",DATE(YEAR($A98),MONTH($A98),1))</f>
        <v/>
      </c>
      <c r="W98" s="7">
        <f>IF($A98="","",$A98&amp;"|"&amp;$B98&amp;"|"&amp;$C98)</f>
        <v/>
      </c>
    </row>
    <row r="99">
      <c r="A99" s="12" t="n"/>
      <c r="B99" s="4" t="n"/>
      <c r="C99" s="4" t="n"/>
      <c r="D99" s="4" t="n"/>
      <c r="E99" s="4" t="n"/>
      <c r="F99" s="5" t="n"/>
      <c r="G99" s="5" t="n"/>
      <c r="H99" s="5" t="n"/>
      <c r="I99" s="5" t="n"/>
      <c r="J99" s="5" t="n"/>
      <c r="K99" s="5" t="n"/>
      <c r="L99" s="5" t="n"/>
      <c r="M99" s="13">
        <f>IF($A99="","",SUMIFS('Petty expenses'!$E$3:$E$1002,'Petty expenses'!$A$3:$A$1002,$A99,'Petty expenses'!$B$3:$B$1002,$B99,'Petty expenses'!$C$3:$C$1002,$C99))</f>
        <v/>
      </c>
      <c r="N99" s="13">
        <f>IF($A99="","",$F99+$H99-$M99)</f>
        <v/>
      </c>
      <c r="O99" s="5" t="n"/>
      <c r="P99" s="13">
        <f>IF(OR($A99="",$O99=""),"",$O99-$N99)</f>
        <v/>
      </c>
      <c r="Q99" s="4" t="n"/>
      <c r="R99" s="5" t="n"/>
      <c r="S99" s="4" t="n"/>
      <c r="T99" s="7">
        <f>IF(OR($A99="",$O99=""),"",IF($P99=0,"Balanced",IF($Q99="","Reason needed",IF($P99&lt;0,"Short","Over"))))</f>
        <v/>
      </c>
      <c r="U99" s="13">
        <f>IF($A99="","",$H99+$I99+$J99+$K99)</f>
        <v/>
      </c>
      <c r="V99" s="14">
        <f>IF($A99="","",DATE(YEAR($A99),MONTH($A99),1))</f>
        <v/>
      </c>
      <c r="W99" s="7">
        <f>IF($A99="","",$A99&amp;"|"&amp;$B99&amp;"|"&amp;$C99)</f>
        <v/>
      </c>
    </row>
    <row r="100">
      <c r="A100" s="12" t="n"/>
      <c r="B100" s="4" t="n"/>
      <c r="C100" s="4" t="n"/>
      <c r="D100" s="4" t="n"/>
      <c r="E100" s="4" t="n"/>
      <c r="F100" s="5" t="n"/>
      <c r="G100" s="5" t="n"/>
      <c r="H100" s="5" t="n"/>
      <c r="I100" s="5" t="n"/>
      <c r="J100" s="5" t="n"/>
      <c r="K100" s="5" t="n"/>
      <c r="L100" s="5" t="n"/>
      <c r="M100" s="13">
        <f>IF($A100="","",SUMIFS('Petty expenses'!$E$3:$E$1002,'Petty expenses'!$A$3:$A$1002,$A100,'Petty expenses'!$B$3:$B$1002,$B100,'Petty expenses'!$C$3:$C$1002,$C100))</f>
        <v/>
      </c>
      <c r="N100" s="13">
        <f>IF($A100="","",$F100+$H100-$M100)</f>
        <v/>
      </c>
      <c r="O100" s="5" t="n"/>
      <c r="P100" s="13">
        <f>IF(OR($A100="",$O100=""),"",$O100-$N100)</f>
        <v/>
      </c>
      <c r="Q100" s="4" t="n"/>
      <c r="R100" s="5" t="n"/>
      <c r="S100" s="4" t="n"/>
      <c r="T100" s="7">
        <f>IF(OR($A100="",$O100=""),"",IF($P100=0,"Balanced",IF($Q100="","Reason needed",IF($P100&lt;0,"Short","Over"))))</f>
        <v/>
      </c>
      <c r="U100" s="13">
        <f>IF($A100="","",$H100+$I100+$J100+$K100)</f>
        <v/>
      </c>
      <c r="V100" s="14">
        <f>IF($A100="","",DATE(YEAR($A100),MONTH($A100),1))</f>
        <v/>
      </c>
      <c r="W100" s="7">
        <f>IF($A100="","",$A100&amp;"|"&amp;$B100&amp;"|"&amp;$C100)</f>
        <v/>
      </c>
    </row>
    <row r="101">
      <c r="A101" s="12" t="n"/>
      <c r="B101" s="4" t="n"/>
      <c r="C101" s="4" t="n"/>
      <c r="D101" s="4" t="n"/>
      <c r="E101" s="4" t="n"/>
      <c r="F101" s="5" t="n"/>
      <c r="G101" s="5" t="n"/>
      <c r="H101" s="5" t="n"/>
      <c r="I101" s="5" t="n"/>
      <c r="J101" s="5" t="n"/>
      <c r="K101" s="5" t="n"/>
      <c r="L101" s="5" t="n"/>
      <c r="M101" s="13">
        <f>IF($A101="","",SUMIFS('Petty expenses'!$E$3:$E$1002,'Petty expenses'!$A$3:$A$1002,$A101,'Petty expenses'!$B$3:$B$1002,$B101,'Petty expenses'!$C$3:$C$1002,$C101))</f>
        <v/>
      </c>
      <c r="N101" s="13">
        <f>IF($A101="","",$F101+$H101-$M101)</f>
        <v/>
      </c>
      <c r="O101" s="5" t="n"/>
      <c r="P101" s="13">
        <f>IF(OR($A101="",$O101=""),"",$O101-$N101)</f>
        <v/>
      </c>
      <c r="Q101" s="4" t="n"/>
      <c r="R101" s="5" t="n"/>
      <c r="S101" s="4" t="n"/>
      <c r="T101" s="7">
        <f>IF(OR($A101="",$O101=""),"",IF($P101=0,"Balanced",IF($Q101="","Reason needed",IF($P101&lt;0,"Short","Over"))))</f>
        <v/>
      </c>
      <c r="U101" s="13">
        <f>IF($A101="","",$H101+$I101+$J101+$K101)</f>
        <v/>
      </c>
      <c r="V101" s="14">
        <f>IF($A101="","",DATE(YEAR($A101),MONTH($A101),1))</f>
        <v/>
      </c>
      <c r="W101" s="7">
        <f>IF($A101="","",$A101&amp;"|"&amp;$B101&amp;"|"&amp;$C101)</f>
        <v/>
      </c>
    </row>
    <row r="102">
      <c r="A102" s="12" t="n"/>
      <c r="B102" s="4" t="n"/>
      <c r="C102" s="4" t="n"/>
      <c r="D102" s="4" t="n"/>
      <c r="E102" s="4" t="n"/>
      <c r="F102" s="5" t="n"/>
      <c r="G102" s="5" t="n"/>
      <c r="H102" s="5" t="n"/>
      <c r="I102" s="5" t="n"/>
      <c r="J102" s="5" t="n"/>
      <c r="K102" s="5" t="n"/>
      <c r="L102" s="5" t="n"/>
      <c r="M102" s="13">
        <f>IF($A102="","",SUMIFS('Petty expenses'!$E$3:$E$1002,'Petty expenses'!$A$3:$A$1002,$A102,'Petty expenses'!$B$3:$B$1002,$B102,'Petty expenses'!$C$3:$C$1002,$C102))</f>
        <v/>
      </c>
      <c r="N102" s="13">
        <f>IF($A102="","",$F102+$H102-$M102)</f>
        <v/>
      </c>
      <c r="O102" s="5" t="n"/>
      <c r="P102" s="13">
        <f>IF(OR($A102="",$O102=""),"",$O102-$N102)</f>
        <v/>
      </c>
      <c r="Q102" s="4" t="n"/>
      <c r="R102" s="5" t="n"/>
      <c r="S102" s="4" t="n"/>
      <c r="T102" s="7">
        <f>IF(OR($A102="",$O102=""),"",IF($P102=0,"Balanced",IF($Q102="","Reason needed",IF($P102&lt;0,"Short","Over"))))</f>
        <v/>
      </c>
      <c r="U102" s="13">
        <f>IF($A102="","",$H102+$I102+$J102+$K102)</f>
        <v/>
      </c>
      <c r="V102" s="14">
        <f>IF($A102="","",DATE(YEAR($A102),MONTH($A102),1))</f>
        <v/>
      </c>
      <c r="W102" s="7">
        <f>IF($A102="","",$A102&amp;"|"&amp;$B102&amp;"|"&amp;$C102)</f>
        <v/>
      </c>
    </row>
    <row r="103">
      <c r="A103" s="12" t="n"/>
      <c r="B103" s="4" t="n"/>
      <c r="C103" s="4" t="n"/>
      <c r="D103" s="4" t="n"/>
      <c r="E103" s="4" t="n"/>
      <c r="F103" s="5" t="n"/>
      <c r="G103" s="5" t="n"/>
      <c r="H103" s="5" t="n"/>
      <c r="I103" s="5" t="n"/>
      <c r="J103" s="5" t="n"/>
      <c r="K103" s="5" t="n"/>
      <c r="L103" s="5" t="n"/>
      <c r="M103" s="13">
        <f>IF($A103="","",SUMIFS('Petty expenses'!$E$3:$E$1002,'Petty expenses'!$A$3:$A$1002,$A103,'Petty expenses'!$B$3:$B$1002,$B103,'Petty expenses'!$C$3:$C$1002,$C103))</f>
        <v/>
      </c>
      <c r="N103" s="13">
        <f>IF($A103="","",$F103+$H103-$M103)</f>
        <v/>
      </c>
      <c r="O103" s="5" t="n"/>
      <c r="P103" s="13">
        <f>IF(OR($A103="",$O103=""),"",$O103-$N103)</f>
        <v/>
      </c>
      <c r="Q103" s="4" t="n"/>
      <c r="R103" s="5" t="n"/>
      <c r="S103" s="4" t="n"/>
      <c r="T103" s="7">
        <f>IF(OR($A103="",$O103=""),"",IF($P103=0,"Balanced",IF($Q103="","Reason needed",IF($P103&lt;0,"Short","Over"))))</f>
        <v/>
      </c>
      <c r="U103" s="13">
        <f>IF($A103="","",$H103+$I103+$J103+$K103)</f>
        <v/>
      </c>
      <c r="V103" s="14">
        <f>IF($A103="","",DATE(YEAR($A103),MONTH($A103),1))</f>
        <v/>
      </c>
      <c r="W103" s="7">
        <f>IF($A103="","",$A103&amp;"|"&amp;$B103&amp;"|"&amp;$C103)</f>
        <v/>
      </c>
    </row>
    <row r="104">
      <c r="A104" s="12" t="n"/>
      <c r="B104" s="4" t="n"/>
      <c r="C104" s="4" t="n"/>
      <c r="D104" s="4" t="n"/>
      <c r="E104" s="4" t="n"/>
      <c r="F104" s="5" t="n"/>
      <c r="G104" s="5" t="n"/>
      <c r="H104" s="5" t="n"/>
      <c r="I104" s="5" t="n"/>
      <c r="J104" s="5" t="n"/>
      <c r="K104" s="5" t="n"/>
      <c r="L104" s="5" t="n"/>
      <c r="M104" s="13">
        <f>IF($A104="","",SUMIFS('Petty expenses'!$E$3:$E$1002,'Petty expenses'!$A$3:$A$1002,$A104,'Petty expenses'!$B$3:$B$1002,$B104,'Petty expenses'!$C$3:$C$1002,$C104))</f>
        <v/>
      </c>
      <c r="N104" s="13">
        <f>IF($A104="","",$F104+$H104-$M104)</f>
        <v/>
      </c>
      <c r="O104" s="5" t="n"/>
      <c r="P104" s="13">
        <f>IF(OR($A104="",$O104=""),"",$O104-$N104)</f>
        <v/>
      </c>
      <c r="Q104" s="4" t="n"/>
      <c r="R104" s="5" t="n"/>
      <c r="S104" s="4" t="n"/>
      <c r="T104" s="7">
        <f>IF(OR($A104="",$O104=""),"",IF($P104=0,"Balanced",IF($Q104="","Reason needed",IF($P104&lt;0,"Short","Over"))))</f>
        <v/>
      </c>
      <c r="U104" s="13">
        <f>IF($A104="","",$H104+$I104+$J104+$K104)</f>
        <v/>
      </c>
      <c r="V104" s="14">
        <f>IF($A104="","",DATE(YEAR($A104),MONTH($A104),1))</f>
        <v/>
      </c>
      <c r="W104" s="7">
        <f>IF($A104="","",$A104&amp;"|"&amp;$B104&amp;"|"&amp;$C104)</f>
        <v/>
      </c>
    </row>
    <row r="105">
      <c r="A105" s="12" t="n"/>
      <c r="B105" s="4" t="n"/>
      <c r="C105" s="4" t="n"/>
      <c r="D105" s="4" t="n"/>
      <c r="E105" s="4" t="n"/>
      <c r="F105" s="5" t="n"/>
      <c r="G105" s="5" t="n"/>
      <c r="H105" s="5" t="n"/>
      <c r="I105" s="5" t="n"/>
      <c r="J105" s="5" t="n"/>
      <c r="K105" s="5" t="n"/>
      <c r="L105" s="5" t="n"/>
      <c r="M105" s="13">
        <f>IF($A105="","",SUMIFS('Petty expenses'!$E$3:$E$1002,'Petty expenses'!$A$3:$A$1002,$A105,'Petty expenses'!$B$3:$B$1002,$B105,'Petty expenses'!$C$3:$C$1002,$C105))</f>
        <v/>
      </c>
      <c r="N105" s="13">
        <f>IF($A105="","",$F105+$H105-$M105)</f>
        <v/>
      </c>
      <c r="O105" s="5" t="n"/>
      <c r="P105" s="13">
        <f>IF(OR($A105="",$O105=""),"",$O105-$N105)</f>
        <v/>
      </c>
      <c r="Q105" s="4" t="n"/>
      <c r="R105" s="5" t="n"/>
      <c r="S105" s="4" t="n"/>
      <c r="T105" s="7">
        <f>IF(OR($A105="",$O105=""),"",IF($P105=0,"Balanced",IF($Q105="","Reason needed",IF($P105&lt;0,"Short","Over"))))</f>
        <v/>
      </c>
      <c r="U105" s="13">
        <f>IF($A105="","",$H105+$I105+$J105+$K105)</f>
        <v/>
      </c>
      <c r="V105" s="14">
        <f>IF($A105="","",DATE(YEAR($A105),MONTH($A105),1))</f>
        <v/>
      </c>
      <c r="W105" s="7">
        <f>IF($A105="","",$A105&amp;"|"&amp;$B105&amp;"|"&amp;$C105)</f>
        <v/>
      </c>
    </row>
    <row r="106">
      <c r="A106" s="12" t="n"/>
      <c r="B106" s="4" t="n"/>
      <c r="C106" s="4" t="n"/>
      <c r="D106" s="4" t="n"/>
      <c r="E106" s="4" t="n"/>
      <c r="F106" s="5" t="n"/>
      <c r="G106" s="5" t="n"/>
      <c r="H106" s="5" t="n"/>
      <c r="I106" s="5" t="n"/>
      <c r="J106" s="5" t="n"/>
      <c r="K106" s="5" t="n"/>
      <c r="L106" s="5" t="n"/>
      <c r="M106" s="13">
        <f>IF($A106="","",SUMIFS('Petty expenses'!$E$3:$E$1002,'Petty expenses'!$A$3:$A$1002,$A106,'Petty expenses'!$B$3:$B$1002,$B106,'Petty expenses'!$C$3:$C$1002,$C106))</f>
        <v/>
      </c>
      <c r="N106" s="13">
        <f>IF($A106="","",$F106+$H106-$M106)</f>
        <v/>
      </c>
      <c r="O106" s="5" t="n"/>
      <c r="P106" s="13">
        <f>IF(OR($A106="",$O106=""),"",$O106-$N106)</f>
        <v/>
      </c>
      <c r="Q106" s="4" t="n"/>
      <c r="R106" s="5" t="n"/>
      <c r="S106" s="4" t="n"/>
      <c r="T106" s="7">
        <f>IF(OR($A106="",$O106=""),"",IF($P106=0,"Balanced",IF($Q106="","Reason needed",IF($P106&lt;0,"Short","Over"))))</f>
        <v/>
      </c>
      <c r="U106" s="13">
        <f>IF($A106="","",$H106+$I106+$J106+$K106)</f>
        <v/>
      </c>
      <c r="V106" s="14">
        <f>IF($A106="","",DATE(YEAR($A106),MONTH($A106),1))</f>
        <v/>
      </c>
      <c r="W106" s="7">
        <f>IF($A106="","",$A106&amp;"|"&amp;$B106&amp;"|"&amp;$C106)</f>
        <v/>
      </c>
    </row>
    <row r="107">
      <c r="A107" s="12" t="n"/>
      <c r="B107" s="4" t="n"/>
      <c r="C107" s="4" t="n"/>
      <c r="D107" s="4" t="n"/>
      <c r="E107" s="4" t="n"/>
      <c r="F107" s="5" t="n"/>
      <c r="G107" s="5" t="n"/>
      <c r="H107" s="5" t="n"/>
      <c r="I107" s="5" t="n"/>
      <c r="J107" s="5" t="n"/>
      <c r="K107" s="5" t="n"/>
      <c r="L107" s="5" t="n"/>
      <c r="M107" s="13">
        <f>IF($A107="","",SUMIFS('Petty expenses'!$E$3:$E$1002,'Petty expenses'!$A$3:$A$1002,$A107,'Petty expenses'!$B$3:$B$1002,$B107,'Petty expenses'!$C$3:$C$1002,$C107))</f>
        <v/>
      </c>
      <c r="N107" s="13">
        <f>IF($A107="","",$F107+$H107-$M107)</f>
        <v/>
      </c>
      <c r="O107" s="5" t="n"/>
      <c r="P107" s="13">
        <f>IF(OR($A107="",$O107=""),"",$O107-$N107)</f>
        <v/>
      </c>
      <c r="Q107" s="4" t="n"/>
      <c r="R107" s="5" t="n"/>
      <c r="S107" s="4" t="n"/>
      <c r="T107" s="7">
        <f>IF(OR($A107="",$O107=""),"",IF($P107=0,"Balanced",IF($Q107="","Reason needed",IF($P107&lt;0,"Short","Over"))))</f>
        <v/>
      </c>
      <c r="U107" s="13">
        <f>IF($A107="","",$H107+$I107+$J107+$K107)</f>
        <v/>
      </c>
      <c r="V107" s="14">
        <f>IF($A107="","",DATE(YEAR($A107),MONTH($A107),1))</f>
        <v/>
      </c>
      <c r="W107" s="7">
        <f>IF($A107="","",$A107&amp;"|"&amp;$B107&amp;"|"&amp;$C107)</f>
        <v/>
      </c>
    </row>
    <row r="108">
      <c r="A108" s="12" t="n"/>
      <c r="B108" s="4" t="n"/>
      <c r="C108" s="4" t="n"/>
      <c r="D108" s="4" t="n"/>
      <c r="E108" s="4" t="n"/>
      <c r="F108" s="5" t="n"/>
      <c r="G108" s="5" t="n"/>
      <c r="H108" s="5" t="n"/>
      <c r="I108" s="5" t="n"/>
      <c r="J108" s="5" t="n"/>
      <c r="K108" s="5" t="n"/>
      <c r="L108" s="5" t="n"/>
      <c r="M108" s="13">
        <f>IF($A108="","",SUMIFS('Petty expenses'!$E$3:$E$1002,'Petty expenses'!$A$3:$A$1002,$A108,'Petty expenses'!$B$3:$B$1002,$B108,'Petty expenses'!$C$3:$C$1002,$C108))</f>
        <v/>
      </c>
      <c r="N108" s="13">
        <f>IF($A108="","",$F108+$H108-$M108)</f>
        <v/>
      </c>
      <c r="O108" s="5" t="n"/>
      <c r="P108" s="13">
        <f>IF(OR($A108="",$O108=""),"",$O108-$N108)</f>
        <v/>
      </c>
      <c r="Q108" s="4" t="n"/>
      <c r="R108" s="5" t="n"/>
      <c r="S108" s="4" t="n"/>
      <c r="T108" s="7">
        <f>IF(OR($A108="",$O108=""),"",IF($P108=0,"Balanced",IF($Q108="","Reason needed",IF($P108&lt;0,"Short","Over"))))</f>
        <v/>
      </c>
      <c r="U108" s="13">
        <f>IF($A108="","",$H108+$I108+$J108+$K108)</f>
        <v/>
      </c>
      <c r="V108" s="14">
        <f>IF($A108="","",DATE(YEAR($A108),MONTH($A108),1))</f>
        <v/>
      </c>
      <c r="W108" s="7">
        <f>IF($A108="","",$A108&amp;"|"&amp;$B108&amp;"|"&amp;$C108)</f>
        <v/>
      </c>
    </row>
    <row r="109">
      <c r="A109" s="12" t="n"/>
      <c r="B109" s="4" t="n"/>
      <c r="C109" s="4" t="n"/>
      <c r="D109" s="4" t="n"/>
      <c r="E109" s="4" t="n"/>
      <c r="F109" s="5" t="n"/>
      <c r="G109" s="5" t="n"/>
      <c r="H109" s="5" t="n"/>
      <c r="I109" s="5" t="n"/>
      <c r="J109" s="5" t="n"/>
      <c r="K109" s="5" t="n"/>
      <c r="L109" s="5" t="n"/>
      <c r="M109" s="13">
        <f>IF($A109="","",SUMIFS('Petty expenses'!$E$3:$E$1002,'Petty expenses'!$A$3:$A$1002,$A109,'Petty expenses'!$B$3:$B$1002,$B109,'Petty expenses'!$C$3:$C$1002,$C109))</f>
        <v/>
      </c>
      <c r="N109" s="13">
        <f>IF($A109="","",$F109+$H109-$M109)</f>
        <v/>
      </c>
      <c r="O109" s="5" t="n"/>
      <c r="P109" s="13">
        <f>IF(OR($A109="",$O109=""),"",$O109-$N109)</f>
        <v/>
      </c>
      <c r="Q109" s="4" t="n"/>
      <c r="R109" s="5" t="n"/>
      <c r="S109" s="4" t="n"/>
      <c r="T109" s="7">
        <f>IF(OR($A109="",$O109=""),"",IF($P109=0,"Balanced",IF($Q109="","Reason needed",IF($P109&lt;0,"Short","Over"))))</f>
        <v/>
      </c>
      <c r="U109" s="13">
        <f>IF($A109="","",$H109+$I109+$J109+$K109)</f>
        <v/>
      </c>
      <c r="V109" s="14">
        <f>IF($A109="","",DATE(YEAR($A109),MONTH($A109),1))</f>
        <v/>
      </c>
      <c r="W109" s="7">
        <f>IF($A109="","",$A109&amp;"|"&amp;$B109&amp;"|"&amp;$C109)</f>
        <v/>
      </c>
    </row>
    <row r="110">
      <c r="A110" s="12" t="n"/>
      <c r="B110" s="4" t="n"/>
      <c r="C110" s="4" t="n"/>
      <c r="D110" s="4" t="n"/>
      <c r="E110" s="4" t="n"/>
      <c r="F110" s="5" t="n"/>
      <c r="G110" s="5" t="n"/>
      <c r="H110" s="5" t="n"/>
      <c r="I110" s="5" t="n"/>
      <c r="J110" s="5" t="n"/>
      <c r="K110" s="5" t="n"/>
      <c r="L110" s="5" t="n"/>
      <c r="M110" s="13">
        <f>IF($A110="","",SUMIFS('Petty expenses'!$E$3:$E$1002,'Petty expenses'!$A$3:$A$1002,$A110,'Petty expenses'!$B$3:$B$1002,$B110,'Petty expenses'!$C$3:$C$1002,$C110))</f>
        <v/>
      </c>
      <c r="N110" s="13">
        <f>IF($A110="","",$F110+$H110-$M110)</f>
        <v/>
      </c>
      <c r="O110" s="5" t="n"/>
      <c r="P110" s="13">
        <f>IF(OR($A110="",$O110=""),"",$O110-$N110)</f>
        <v/>
      </c>
      <c r="Q110" s="4" t="n"/>
      <c r="R110" s="5" t="n"/>
      <c r="S110" s="4" t="n"/>
      <c r="T110" s="7">
        <f>IF(OR($A110="",$O110=""),"",IF($P110=0,"Balanced",IF($Q110="","Reason needed",IF($P110&lt;0,"Short","Over"))))</f>
        <v/>
      </c>
      <c r="U110" s="13">
        <f>IF($A110="","",$H110+$I110+$J110+$K110)</f>
        <v/>
      </c>
      <c r="V110" s="14">
        <f>IF($A110="","",DATE(YEAR($A110),MONTH($A110),1))</f>
        <v/>
      </c>
      <c r="W110" s="7">
        <f>IF($A110="","",$A110&amp;"|"&amp;$B110&amp;"|"&amp;$C110)</f>
        <v/>
      </c>
    </row>
    <row r="111">
      <c r="A111" s="12" t="n"/>
      <c r="B111" s="4" t="n"/>
      <c r="C111" s="4" t="n"/>
      <c r="D111" s="4" t="n"/>
      <c r="E111" s="4" t="n"/>
      <c r="F111" s="5" t="n"/>
      <c r="G111" s="5" t="n"/>
      <c r="H111" s="5" t="n"/>
      <c r="I111" s="5" t="n"/>
      <c r="J111" s="5" t="n"/>
      <c r="K111" s="5" t="n"/>
      <c r="L111" s="5" t="n"/>
      <c r="M111" s="13">
        <f>IF($A111="","",SUMIFS('Petty expenses'!$E$3:$E$1002,'Petty expenses'!$A$3:$A$1002,$A111,'Petty expenses'!$B$3:$B$1002,$B111,'Petty expenses'!$C$3:$C$1002,$C111))</f>
        <v/>
      </c>
      <c r="N111" s="13">
        <f>IF($A111="","",$F111+$H111-$M111)</f>
        <v/>
      </c>
      <c r="O111" s="5" t="n"/>
      <c r="P111" s="13">
        <f>IF(OR($A111="",$O111=""),"",$O111-$N111)</f>
        <v/>
      </c>
      <c r="Q111" s="4" t="n"/>
      <c r="R111" s="5" t="n"/>
      <c r="S111" s="4" t="n"/>
      <c r="T111" s="7">
        <f>IF(OR($A111="",$O111=""),"",IF($P111=0,"Balanced",IF($Q111="","Reason needed",IF($P111&lt;0,"Short","Over"))))</f>
        <v/>
      </c>
      <c r="U111" s="13">
        <f>IF($A111="","",$H111+$I111+$J111+$K111)</f>
        <v/>
      </c>
      <c r="V111" s="14">
        <f>IF($A111="","",DATE(YEAR($A111),MONTH($A111),1))</f>
        <v/>
      </c>
      <c r="W111" s="7">
        <f>IF($A111="","",$A111&amp;"|"&amp;$B111&amp;"|"&amp;$C111)</f>
        <v/>
      </c>
    </row>
    <row r="112">
      <c r="A112" s="12" t="n"/>
      <c r="B112" s="4" t="n"/>
      <c r="C112" s="4" t="n"/>
      <c r="D112" s="4" t="n"/>
      <c r="E112" s="4" t="n"/>
      <c r="F112" s="5" t="n"/>
      <c r="G112" s="5" t="n"/>
      <c r="H112" s="5" t="n"/>
      <c r="I112" s="5" t="n"/>
      <c r="J112" s="5" t="n"/>
      <c r="K112" s="5" t="n"/>
      <c r="L112" s="5" t="n"/>
      <c r="M112" s="13">
        <f>IF($A112="","",SUMIFS('Petty expenses'!$E$3:$E$1002,'Petty expenses'!$A$3:$A$1002,$A112,'Petty expenses'!$B$3:$B$1002,$B112,'Petty expenses'!$C$3:$C$1002,$C112))</f>
        <v/>
      </c>
      <c r="N112" s="13">
        <f>IF($A112="","",$F112+$H112-$M112)</f>
        <v/>
      </c>
      <c r="O112" s="5" t="n"/>
      <c r="P112" s="13">
        <f>IF(OR($A112="",$O112=""),"",$O112-$N112)</f>
        <v/>
      </c>
      <c r="Q112" s="4" t="n"/>
      <c r="R112" s="5" t="n"/>
      <c r="S112" s="4" t="n"/>
      <c r="T112" s="7">
        <f>IF(OR($A112="",$O112=""),"",IF($P112=0,"Balanced",IF($Q112="","Reason needed",IF($P112&lt;0,"Short","Over"))))</f>
        <v/>
      </c>
      <c r="U112" s="13">
        <f>IF($A112="","",$H112+$I112+$J112+$K112)</f>
        <v/>
      </c>
      <c r="V112" s="14">
        <f>IF($A112="","",DATE(YEAR($A112),MONTH($A112),1))</f>
        <v/>
      </c>
      <c r="W112" s="7">
        <f>IF($A112="","",$A112&amp;"|"&amp;$B112&amp;"|"&amp;$C112)</f>
        <v/>
      </c>
    </row>
    <row r="113">
      <c r="A113" s="12" t="n"/>
      <c r="B113" s="4" t="n"/>
      <c r="C113" s="4" t="n"/>
      <c r="D113" s="4" t="n"/>
      <c r="E113" s="4" t="n"/>
      <c r="F113" s="5" t="n"/>
      <c r="G113" s="5" t="n"/>
      <c r="H113" s="5" t="n"/>
      <c r="I113" s="5" t="n"/>
      <c r="J113" s="5" t="n"/>
      <c r="K113" s="5" t="n"/>
      <c r="L113" s="5" t="n"/>
      <c r="M113" s="13">
        <f>IF($A113="","",SUMIFS('Petty expenses'!$E$3:$E$1002,'Petty expenses'!$A$3:$A$1002,$A113,'Petty expenses'!$B$3:$B$1002,$B113,'Petty expenses'!$C$3:$C$1002,$C113))</f>
        <v/>
      </c>
      <c r="N113" s="13">
        <f>IF($A113="","",$F113+$H113-$M113)</f>
        <v/>
      </c>
      <c r="O113" s="5" t="n"/>
      <c r="P113" s="13">
        <f>IF(OR($A113="",$O113=""),"",$O113-$N113)</f>
        <v/>
      </c>
      <c r="Q113" s="4" t="n"/>
      <c r="R113" s="5" t="n"/>
      <c r="S113" s="4" t="n"/>
      <c r="T113" s="7">
        <f>IF(OR($A113="",$O113=""),"",IF($P113=0,"Balanced",IF($Q113="","Reason needed",IF($P113&lt;0,"Short","Over"))))</f>
        <v/>
      </c>
      <c r="U113" s="13">
        <f>IF($A113="","",$H113+$I113+$J113+$K113)</f>
        <v/>
      </c>
      <c r="V113" s="14">
        <f>IF($A113="","",DATE(YEAR($A113),MONTH($A113),1))</f>
        <v/>
      </c>
      <c r="W113" s="7">
        <f>IF($A113="","",$A113&amp;"|"&amp;$B113&amp;"|"&amp;$C113)</f>
        <v/>
      </c>
    </row>
    <row r="114">
      <c r="A114" s="12" t="n"/>
      <c r="B114" s="4" t="n"/>
      <c r="C114" s="4" t="n"/>
      <c r="D114" s="4" t="n"/>
      <c r="E114" s="4" t="n"/>
      <c r="F114" s="5" t="n"/>
      <c r="G114" s="5" t="n"/>
      <c r="H114" s="5" t="n"/>
      <c r="I114" s="5" t="n"/>
      <c r="J114" s="5" t="n"/>
      <c r="K114" s="5" t="n"/>
      <c r="L114" s="5" t="n"/>
      <c r="M114" s="13">
        <f>IF($A114="","",SUMIFS('Petty expenses'!$E$3:$E$1002,'Petty expenses'!$A$3:$A$1002,$A114,'Petty expenses'!$B$3:$B$1002,$B114,'Petty expenses'!$C$3:$C$1002,$C114))</f>
        <v/>
      </c>
      <c r="N114" s="13">
        <f>IF($A114="","",$F114+$H114-$M114)</f>
        <v/>
      </c>
      <c r="O114" s="5" t="n"/>
      <c r="P114" s="13">
        <f>IF(OR($A114="",$O114=""),"",$O114-$N114)</f>
        <v/>
      </c>
      <c r="Q114" s="4" t="n"/>
      <c r="R114" s="5" t="n"/>
      <c r="S114" s="4" t="n"/>
      <c r="T114" s="7">
        <f>IF(OR($A114="",$O114=""),"",IF($P114=0,"Balanced",IF($Q114="","Reason needed",IF($P114&lt;0,"Short","Over"))))</f>
        <v/>
      </c>
      <c r="U114" s="13">
        <f>IF($A114="","",$H114+$I114+$J114+$K114)</f>
        <v/>
      </c>
      <c r="V114" s="14">
        <f>IF($A114="","",DATE(YEAR($A114),MONTH($A114),1))</f>
        <v/>
      </c>
      <c r="W114" s="7">
        <f>IF($A114="","",$A114&amp;"|"&amp;$B114&amp;"|"&amp;$C114)</f>
        <v/>
      </c>
    </row>
    <row r="115">
      <c r="A115" s="12" t="n"/>
      <c r="B115" s="4" t="n"/>
      <c r="C115" s="4" t="n"/>
      <c r="D115" s="4" t="n"/>
      <c r="E115" s="4" t="n"/>
      <c r="F115" s="5" t="n"/>
      <c r="G115" s="5" t="n"/>
      <c r="H115" s="5" t="n"/>
      <c r="I115" s="5" t="n"/>
      <c r="J115" s="5" t="n"/>
      <c r="K115" s="5" t="n"/>
      <c r="L115" s="5" t="n"/>
      <c r="M115" s="13">
        <f>IF($A115="","",SUMIFS('Petty expenses'!$E$3:$E$1002,'Petty expenses'!$A$3:$A$1002,$A115,'Petty expenses'!$B$3:$B$1002,$B115,'Petty expenses'!$C$3:$C$1002,$C115))</f>
        <v/>
      </c>
      <c r="N115" s="13">
        <f>IF($A115="","",$F115+$H115-$M115)</f>
        <v/>
      </c>
      <c r="O115" s="5" t="n"/>
      <c r="P115" s="13">
        <f>IF(OR($A115="",$O115=""),"",$O115-$N115)</f>
        <v/>
      </c>
      <c r="Q115" s="4" t="n"/>
      <c r="R115" s="5" t="n"/>
      <c r="S115" s="4" t="n"/>
      <c r="T115" s="7">
        <f>IF(OR($A115="",$O115=""),"",IF($P115=0,"Balanced",IF($Q115="","Reason needed",IF($P115&lt;0,"Short","Over"))))</f>
        <v/>
      </c>
      <c r="U115" s="13">
        <f>IF($A115="","",$H115+$I115+$J115+$K115)</f>
        <v/>
      </c>
      <c r="V115" s="14">
        <f>IF($A115="","",DATE(YEAR($A115),MONTH($A115),1))</f>
        <v/>
      </c>
      <c r="W115" s="7">
        <f>IF($A115="","",$A115&amp;"|"&amp;$B115&amp;"|"&amp;$C115)</f>
        <v/>
      </c>
    </row>
    <row r="116">
      <c r="A116" s="12" t="n"/>
      <c r="B116" s="4" t="n"/>
      <c r="C116" s="4" t="n"/>
      <c r="D116" s="4" t="n"/>
      <c r="E116" s="4" t="n"/>
      <c r="F116" s="5" t="n"/>
      <c r="G116" s="5" t="n"/>
      <c r="H116" s="5" t="n"/>
      <c r="I116" s="5" t="n"/>
      <c r="J116" s="5" t="n"/>
      <c r="K116" s="5" t="n"/>
      <c r="L116" s="5" t="n"/>
      <c r="M116" s="13">
        <f>IF($A116="","",SUMIFS('Petty expenses'!$E$3:$E$1002,'Petty expenses'!$A$3:$A$1002,$A116,'Petty expenses'!$B$3:$B$1002,$B116,'Petty expenses'!$C$3:$C$1002,$C116))</f>
        <v/>
      </c>
      <c r="N116" s="13">
        <f>IF($A116="","",$F116+$H116-$M116)</f>
        <v/>
      </c>
      <c r="O116" s="5" t="n"/>
      <c r="P116" s="13">
        <f>IF(OR($A116="",$O116=""),"",$O116-$N116)</f>
        <v/>
      </c>
      <c r="Q116" s="4" t="n"/>
      <c r="R116" s="5" t="n"/>
      <c r="S116" s="4" t="n"/>
      <c r="T116" s="7">
        <f>IF(OR($A116="",$O116=""),"",IF($P116=0,"Balanced",IF($Q116="","Reason needed",IF($P116&lt;0,"Short","Over"))))</f>
        <v/>
      </c>
      <c r="U116" s="13">
        <f>IF($A116="","",$H116+$I116+$J116+$K116)</f>
        <v/>
      </c>
      <c r="V116" s="14">
        <f>IF($A116="","",DATE(YEAR($A116),MONTH($A116),1))</f>
        <v/>
      </c>
      <c r="W116" s="7">
        <f>IF($A116="","",$A116&amp;"|"&amp;$B116&amp;"|"&amp;$C116)</f>
        <v/>
      </c>
    </row>
    <row r="117">
      <c r="A117" s="12" t="n"/>
      <c r="B117" s="4" t="n"/>
      <c r="C117" s="4" t="n"/>
      <c r="D117" s="4" t="n"/>
      <c r="E117" s="4" t="n"/>
      <c r="F117" s="5" t="n"/>
      <c r="G117" s="5" t="n"/>
      <c r="H117" s="5" t="n"/>
      <c r="I117" s="5" t="n"/>
      <c r="J117" s="5" t="n"/>
      <c r="K117" s="5" t="n"/>
      <c r="L117" s="5" t="n"/>
      <c r="M117" s="13">
        <f>IF($A117="","",SUMIFS('Petty expenses'!$E$3:$E$1002,'Petty expenses'!$A$3:$A$1002,$A117,'Petty expenses'!$B$3:$B$1002,$B117,'Petty expenses'!$C$3:$C$1002,$C117))</f>
        <v/>
      </c>
      <c r="N117" s="13">
        <f>IF($A117="","",$F117+$H117-$M117)</f>
        <v/>
      </c>
      <c r="O117" s="5" t="n"/>
      <c r="P117" s="13">
        <f>IF(OR($A117="",$O117=""),"",$O117-$N117)</f>
        <v/>
      </c>
      <c r="Q117" s="4" t="n"/>
      <c r="R117" s="5" t="n"/>
      <c r="S117" s="4" t="n"/>
      <c r="T117" s="7">
        <f>IF(OR($A117="",$O117=""),"",IF($P117=0,"Balanced",IF($Q117="","Reason needed",IF($P117&lt;0,"Short","Over"))))</f>
        <v/>
      </c>
      <c r="U117" s="13">
        <f>IF($A117="","",$H117+$I117+$J117+$K117)</f>
        <v/>
      </c>
      <c r="V117" s="14">
        <f>IF($A117="","",DATE(YEAR($A117),MONTH($A117),1))</f>
        <v/>
      </c>
      <c r="W117" s="7">
        <f>IF($A117="","",$A117&amp;"|"&amp;$B117&amp;"|"&amp;$C117)</f>
        <v/>
      </c>
    </row>
    <row r="118">
      <c r="A118" s="12" t="n"/>
      <c r="B118" s="4" t="n"/>
      <c r="C118" s="4" t="n"/>
      <c r="D118" s="4" t="n"/>
      <c r="E118" s="4" t="n"/>
      <c r="F118" s="5" t="n"/>
      <c r="G118" s="5" t="n"/>
      <c r="H118" s="5" t="n"/>
      <c r="I118" s="5" t="n"/>
      <c r="J118" s="5" t="n"/>
      <c r="K118" s="5" t="n"/>
      <c r="L118" s="5" t="n"/>
      <c r="M118" s="13">
        <f>IF($A118="","",SUMIFS('Petty expenses'!$E$3:$E$1002,'Petty expenses'!$A$3:$A$1002,$A118,'Petty expenses'!$B$3:$B$1002,$B118,'Petty expenses'!$C$3:$C$1002,$C118))</f>
        <v/>
      </c>
      <c r="N118" s="13">
        <f>IF($A118="","",$F118+$H118-$M118)</f>
        <v/>
      </c>
      <c r="O118" s="5" t="n"/>
      <c r="P118" s="13">
        <f>IF(OR($A118="",$O118=""),"",$O118-$N118)</f>
        <v/>
      </c>
      <c r="Q118" s="4" t="n"/>
      <c r="R118" s="5" t="n"/>
      <c r="S118" s="4" t="n"/>
      <c r="T118" s="7">
        <f>IF(OR($A118="",$O118=""),"",IF($P118=0,"Balanced",IF($Q118="","Reason needed",IF($P118&lt;0,"Short","Over"))))</f>
        <v/>
      </c>
      <c r="U118" s="13">
        <f>IF($A118="","",$H118+$I118+$J118+$K118)</f>
        <v/>
      </c>
      <c r="V118" s="14">
        <f>IF($A118="","",DATE(YEAR($A118),MONTH($A118),1))</f>
        <v/>
      </c>
      <c r="W118" s="7">
        <f>IF($A118="","",$A118&amp;"|"&amp;$B118&amp;"|"&amp;$C118)</f>
        <v/>
      </c>
    </row>
    <row r="119">
      <c r="A119" s="12" t="n"/>
      <c r="B119" s="4" t="n"/>
      <c r="C119" s="4" t="n"/>
      <c r="D119" s="4" t="n"/>
      <c r="E119" s="4" t="n"/>
      <c r="F119" s="5" t="n"/>
      <c r="G119" s="5" t="n"/>
      <c r="H119" s="5" t="n"/>
      <c r="I119" s="5" t="n"/>
      <c r="J119" s="5" t="n"/>
      <c r="K119" s="5" t="n"/>
      <c r="L119" s="5" t="n"/>
      <c r="M119" s="13">
        <f>IF($A119="","",SUMIFS('Petty expenses'!$E$3:$E$1002,'Petty expenses'!$A$3:$A$1002,$A119,'Petty expenses'!$B$3:$B$1002,$B119,'Petty expenses'!$C$3:$C$1002,$C119))</f>
        <v/>
      </c>
      <c r="N119" s="13">
        <f>IF($A119="","",$F119+$H119-$M119)</f>
        <v/>
      </c>
      <c r="O119" s="5" t="n"/>
      <c r="P119" s="13">
        <f>IF(OR($A119="",$O119=""),"",$O119-$N119)</f>
        <v/>
      </c>
      <c r="Q119" s="4" t="n"/>
      <c r="R119" s="5" t="n"/>
      <c r="S119" s="4" t="n"/>
      <c r="T119" s="7">
        <f>IF(OR($A119="",$O119=""),"",IF($P119=0,"Balanced",IF($Q119="","Reason needed",IF($P119&lt;0,"Short","Over"))))</f>
        <v/>
      </c>
      <c r="U119" s="13">
        <f>IF($A119="","",$H119+$I119+$J119+$K119)</f>
        <v/>
      </c>
      <c r="V119" s="14">
        <f>IF($A119="","",DATE(YEAR($A119),MONTH($A119),1))</f>
        <v/>
      </c>
      <c r="W119" s="7">
        <f>IF($A119="","",$A119&amp;"|"&amp;$B119&amp;"|"&amp;$C119)</f>
        <v/>
      </c>
    </row>
    <row r="120">
      <c r="A120" s="12" t="n"/>
      <c r="B120" s="4" t="n"/>
      <c r="C120" s="4" t="n"/>
      <c r="D120" s="4" t="n"/>
      <c r="E120" s="4" t="n"/>
      <c r="F120" s="5" t="n"/>
      <c r="G120" s="5" t="n"/>
      <c r="H120" s="5" t="n"/>
      <c r="I120" s="5" t="n"/>
      <c r="J120" s="5" t="n"/>
      <c r="K120" s="5" t="n"/>
      <c r="L120" s="5" t="n"/>
      <c r="M120" s="13">
        <f>IF($A120="","",SUMIFS('Petty expenses'!$E$3:$E$1002,'Petty expenses'!$A$3:$A$1002,$A120,'Petty expenses'!$B$3:$B$1002,$B120,'Petty expenses'!$C$3:$C$1002,$C120))</f>
        <v/>
      </c>
      <c r="N120" s="13">
        <f>IF($A120="","",$F120+$H120-$M120)</f>
        <v/>
      </c>
      <c r="O120" s="5" t="n"/>
      <c r="P120" s="13">
        <f>IF(OR($A120="",$O120=""),"",$O120-$N120)</f>
        <v/>
      </c>
      <c r="Q120" s="4" t="n"/>
      <c r="R120" s="5" t="n"/>
      <c r="S120" s="4" t="n"/>
      <c r="T120" s="7">
        <f>IF(OR($A120="",$O120=""),"",IF($P120=0,"Balanced",IF($Q120="","Reason needed",IF($P120&lt;0,"Short","Over"))))</f>
        <v/>
      </c>
      <c r="U120" s="13">
        <f>IF($A120="","",$H120+$I120+$J120+$K120)</f>
        <v/>
      </c>
      <c r="V120" s="14">
        <f>IF($A120="","",DATE(YEAR($A120),MONTH($A120),1))</f>
        <v/>
      </c>
      <c r="W120" s="7">
        <f>IF($A120="","",$A120&amp;"|"&amp;$B120&amp;"|"&amp;$C120)</f>
        <v/>
      </c>
    </row>
    <row r="121">
      <c r="A121" s="12" t="n"/>
      <c r="B121" s="4" t="n"/>
      <c r="C121" s="4" t="n"/>
      <c r="D121" s="4" t="n"/>
      <c r="E121" s="4" t="n"/>
      <c r="F121" s="5" t="n"/>
      <c r="G121" s="5" t="n"/>
      <c r="H121" s="5" t="n"/>
      <c r="I121" s="5" t="n"/>
      <c r="J121" s="5" t="n"/>
      <c r="K121" s="5" t="n"/>
      <c r="L121" s="5" t="n"/>
      <c r="M121" s="13">
        <f>IF($A121="","",SUMIFS('Petty expenses'!$E$3:$E$1002,'Petty expenses'!$A$3:$A$1002,$A121,'Petty expenses'!$B$3:$B$1002,$B121,'Petty expenses'!$C$3:$C$1002,$C121))</f>
        <v/>
      </c>
      <c r="N121" s="13">
        <f>IF($A121="","",$F121+$H121-$M121)</f>
        <v/>
      </c>
      <c r="O121" s="5" t="n"/>
      <c r="P121" s="13">
        <f>IF(OR($A121="",$O121=""),"",$O121-$N121)</f>
        <v/>
      </c>
      <c r="Q121" s="4" t="n"/>
      <c r="R121" s="5" t="n"/>
      <c r="S121" s="4" t="n"/>
      <c r="T121" s="7">
        <f>IF(OR($A121="",$O121=""),"",IF($P121=0,"Balanced",IF($Q121="","Reason needed",IF($P121&lt;0,"Short","Over"))))</f>
        <v/>
      </c>
      <c r="U121" s="13">
        <f>IF($A121="","",$H121+$I121+$J121+$K121)</f>
        <v/>
      </c>
      <c r="V121" s="14">
        <f>IF($A121="","",DATE(YEAR($A121),MONTH($A121),1))</f>
        <v/>
      </c>
      <c r="W121" s="7">
        <f>IF($A121="","",$A121&amp;"|"&amp;$B121&amp;"|"&amp;$C121)</f>
        <v/>
      </c>
    </row>
    <row r="122">
      <c r="A122" s="12" t="n"/>
      <c r="B122" s="4" t="n"/>
      <c r="C122" s="4" t="n"/>
      <c r="D122" s="4" t="n"/>
      <c r="E122" s="4" t="n"/>
      <c r="F122" s="5" t="n"/>
      <c r="G122" s="5" t="n"/>
      <c r="H122" s="5" t="n"/>
      <c r="I122" s="5" t="n"/>
      <c r="J122" s="5" t="n"/>
      <c r="K122" s="5" t="n"/>
      <c r="L122" s="5" t="n"/>
      <c r="M122" s="13">
        <f>IF($A122="","",SUMIFS('Petty expenses'!$E$3:$E$1002,'Petty expenses'!$A$3:$A$1002,$A122,'Petty expenses'!$B$3:$B$1002,$B122,'Petty expenses'!$C$3:$C$1002,$C122))</f>
        <v/>
      </c>
      <c r="N122" s="13">
        <f>IF($A122="","",$F122+$H122-$M122)</f>
        <v/>
      </c>
      <c r="O122" s="5" t="n"/>
      <c r="P122" s="13">
        <f>IF(OR($A122="",$O122=""),"",$O122-$N122)</f>
        <v/>
      </c>
      <c r="Q122" s="4" t="n"/>
      <c r="R122" s="5" t="n"/>
      <c r="S122" s="4" t="n"/>
      <c r="T122" s="7">
        <f>IF(OR($A122="",$O122=""),"",IF($P122=0,"Balanced",IF($Q122="","Reason needed",IF($P122&lt;0,"Short","Over"))))</f>
        <v/>
      </c>
      <c r="U122" s="13">
        <f>IF($A122="","",$H122+$I122+$J122+$K122)</f>
        <v/>
      </c>
      <c r="V122" s="14">
        <f>IF($A122="","",DATE(YEAR($A122),MONTH($A122),1))</f>
        <v/>
      </c>
      <c r="W122" s="7">
        <f>IF($A122="","",$A122&amp;"|"&amp;$B122&amp;"|"&amp;$C122)</f>
        <v/>
      </c>
    </row>
    <row r="123">
      <c r="A123" s="12" t="n"/>
      <c r="B123" s="4" t="n"/>
      <c r="C123" s="4" t="n"/>
      <c r="D123" s="4" t="n"/>
      <c r="E123" s="4" t="n"/>
      <c r="F123" s="5" t="n"/>
      <c r="G123" s="5" t="n"/>
      <c r="H123" s="5" t="n"/>
      <c r="I123" s="5" t="n"/>
      <c r="J123" s="5" t="n"/>
      <c r="K123" s="5" t="n"/>
      <c r="L123" s="5" t="n"/>
      <c r="M123" s="13">
        <f>IF($A123="","",SUMIFS('Petty expenses'!$E$3:$E$1002,'Petty expenses'!$A$3:$A$1002,$A123,'Petty expenses'!$B$3:$B$1002,$B123,'Petty expenses'!$C$3:$C$1002,$C123))</f>
        <v/>
      </c>
      <c r="N123" s="13">
        <f>IF($A123="","",$F123+$H123-$M123)</f>
        <v/>
      </c>
      <c r="O123" s="5" t="n"/>
      <c r="P123" s="13">
        <f>IF(OR($A123="",$O123=""),"",$O123-$N123)</f>
        <v/>
      </c>
      <c r="Q123" s="4" t="n"/>
      <c r="R123" s="5" t="n"/>
      <c r="S123" s="4" t="n"/>
      <c r="T123" s="7">
        <f>IF(OR($A123="",$O123=""),"",IF($P123=0,"Balanced",IF($Q123="","Reason needed",IF($P123&lt;0,"Short","Over"))))</f>
        <v/>
      </c>
      <c r="U123" s="13">
        <f>IF($A123="","",$H123+$I123+$J123+$K123)</f>
        <v/>
      </c>
      <c r="V123" s="14">
        <f>IF($A123="","",DATE(YEAR($A123),MONTH($A123),1))</f>
        <v/>
      </c>
      <c r="W123" s="7">
        <f>IF($A123="","",$A123&amp;"|"&amp;$B123&amp;"|"&amp;$C123)</f>
        <v/>
      </c>
    </row>
    <row r="124">
      <c r="A124" s="12" t="n"/>
      <c r="B124" s="4" t="n"/>
      <c r="C124" s="4" t="n"/>
      <c r="D124" s="4" t="n"/>
      <c r="E124" s="4" t="n"/>
      <c r="F124" s="5" t="n"/>
      <c r="G124" s="5" t="n"/>
      <c r="H124" s="5" t="n"/>
      <c r="I124" s="5" t="n"/>
      <c r="J124" s="5" t="n"/>
      <c r="K124" s="5" t="n"/>
      <c r="L124" s="5" t="n"/>
      <c r="M124" s="13">
        <f>IF($A124="","",SUMIFS('Petty expenses'!$E$3:$E$1002,'Petty expenses'!$A$3:$A$1002,$A124,'Petty expenses'!$B$3:$B$1002,$B124,'Petty expenses'!$C$3:$C$1002,$C124))</f>
        <v/>
      </c>
      <c r="N124" s="13">
        <f>IF($A124="","",$F124+$H124-$M124)</f>
        <v/>
      </c>
      <c r="O124" s="5" t="n"/>
      <c r="P124" s="13">
        <f>IF(OR($A124="",$O124=""),"",$O124-$N124)</f>
        <v/>
      </c>
      <c r="Q124" s="4" t="n"/>
      <c r="R124" s="5" t="n"/>
      <c r="S124" s="4" t="n"/>
      <c r="T124" s="7">
        <f>IF(OR($A124="",$O124=""),"",IF($P124=0,"Balanced",IF($Q124="","Reason needed",IF($P124&lt;0,"Short","Over"))))</f>
        <v/>
      </c>
      <c r="U124" s="13">
        <f>IF($A124="","",$H124+$I124+$J124+$K124)</f>
        <v/>
      </c>
      <c r="V124" s="14">
        <f>IF($A124="","",DATE(YEAR($A124),MONTH($A124),1))</f>
        <v/>
      </c>
      <c r="W124" s="7">
        <f>IF($A124="","",$A124&amp;"|"&amp;$B124&amp;"|"&amp;$C124)</f>
        <v/>
      </c>
    </row>
    <row r="125">
      <c r="A125" s="12" t="n"/>
      <c r="B125" s="4" t="n"/>
      <c r="C125" s="4" t="n"/>
      <c r="D125" s="4" t="n"/>
      <c r="E125" s="4" t="n"/>
      <c r="F125" s="5" t="n"/>
      <c r="G125" s="5" t="n"/>
      <c r="H125" s="5" t="n"/>
      <c r="I125" s="5" t="n"/>
      <c r="J125" s="5" t="n"/>
      <c r="K125" s="5" t="n"/>
      <c r="L125" s="5" t="n"/>
      <c r="M125" s="13">
        <f>IF($A125="","",SUMIFS('Petty expenses'!$E$3:$E$1002,'Petty expenses'!$A$3:$A$1002,$A125,'Petty expenses'!$B$3:$B$1002,$B125,'Petty expenses'!$C$3:$C$1002,$C125))</f>
        <v/>
      </c>
      <c r="N125" s="13">
        <f>IF($A125="","",$F125+$H125-$M125)</f>
        <v/>
      </c>
      <c r="O125" s="5" t="n"/>
      <c r="P125" s="13">
        <f>IF(OR($A125="",$O125=""),"",$O125-$N125)</f>
        <v/>
      </c>
      <c r="Q125" s="4" t="n"/>
      <c r="R125" s="5" t="n"/>
      <c r="S125" s="4" t="n"/>
      <c r="T125" s="7">
        <f>IF(OR($A125="",$O125=""),"",IF($P125=0,"Balanced",IF($Q125="","Reason needed",IF($P125&lt;0,"Short","Over"))))</f>
        <v/>
      </c>
      <c r="U125" s="13">
        <f>IF($A125="","",$H125+$I125+$J125+$K125)</f>
        <v/>
      </c>
      <c r="V125" s="14">
        <f>IF($A125="","",DATE(YEAR($A125),MONTH($A125),1))</f>
        <v/>
      </c>
      <c r="W125" s="7">
        <f>IF($A125="","",$A125&amp;"|"&amp;$B125&amp;"|"&amp;$C125)</f>
        <v/>
      </c>
    </row>
    <row r="126">
      <c r="A126" s="12" t="n"/>
      <c r="B126" s="4" t="n"/>
      <c r="C126" s="4" t="n"/>
      <c r="D126" s="4" t="n"/>
      <c r="E126" s="4" t="n"/>
      <c r="F126" s="5" t="n"/>
      <c r="G126" s="5" t="n"/>
      <c r="H126" s="5" t="n"/>
      <c r="I126" s="5" t="n"/>
      <c r="J126" s="5" t="n"/>
      <c r="K126" s="5" t="n"/>
      <c r="L126" s="5" t="n"/>
      <c r="M126" s="13">
        <f>IF($A126="","",SUMIFS('Petty expenses'!$E$3:$E$1002,'Petty expenses'!$A$3:$A$1002,$A126,'Petty expenses'!$B$3:$B$1002,$B126,'Petty expenses'!$C$3:$C$1002,$C126))</f>
        <v/>
      </c>
      <c r="N126" s="13">
        <f>IF($A126="","",$F126+$H126-$M126)</f>
        <v/>
      </c>
      <c r="O126" s="5" t="n"/>
      <c r="P126" s="13">
        <f>IF(OR($A126="",$O126=""),"",$O126-$N126)</f>
        <v/>
      </c>
      <c r="Q126" s="4" t="n"/>
      <c r="R126" s="5" t="n"/>
      <c r="S126" s="4" t="n"/>
      <c r="T126" s="7">
        <f>IF(OR($A126="",$O126=""),"",IF($P126=0,"Balanced",IF($Q126="","Reason needed",IF($P126&lt;0,"Short","Over"))))</f>
        <v/>
      </c>
      <c r="U126" s="13">
        <f>IF($A126="","",$H126+$I126+$J126+$K126)</f>
        <v/>
      </c>
      <c r="V126" s="14">
        <f>IF($A126="","",DATE(YEAR($A126),MONTH($A126),1))</f>
        <v/>
      </c>
      <c r="W126" s="7">
        <f>IF($A126="","",$A126&amp;"|"&amp;$B126&amp;"|"&amp;$C126)</f>
        <v/>
      </c>
    </row>
    <row r="127">
      <c r="A127" s="12" t="n"/>
      <c r="B127" s="4" t="n"/>
      <c r="C127" s="4" t="n"/>
      <c r="D127" s="4" t="n"/>
      <c r="E127" s="4" t="n"/>
      <c r="F127" s="5" t="n"/>
      <c r="G127" s="5" t="n"/>
      <c r="H127" s="5" t="n"/>
      <c r="I127" s="5" t="n"/>
      <c r="J127" s="5" t="n"/>
      <c r="K127" s="5" t="n"/>
      <c r="L127" s="5" t="n"/>
      <c r="M127" s="13">
        <f>IF($A127="","",SUMIFS('Petty expenses'!$E$3:$E$1002,'Petty expenses'!$A$3:$A$1002,$A127,'Petty expenses'!$B$3:$B$1002,$B127,'Petty expenses'!$C$3:$C$1002,$C127))</f>
        <v/>
      </c>
      <c r="N127" s="13">
        <f>IF($A127="","",$F127+$H127-$M127)</f>
        <v/>
      </c>
      <c r="O127" s="5" t="n"/>
      <c r="P127" s="13">
        <f>IF(OR($A127="",$O127=""),"",$O127-$N127)</f>
        <v/>
      </c>
      <c r="Q127" s="4" t="n"/>
      <c r="R127" s="5" t="n"/>
      <c r="S127" s="4" t="n"/>
      <c r="T127" s="7">
        <f>IF(OR($A127="",$O127=""),"",IF($P127=0,"Balanced",IF($Q127="","Reason needed",IF($P127&lt;0,"Short","Over"))))</f>
        <v/>
      </c>
      <c r="U127" s="13">
        <f>IF($A127="","",$H127+$I127+$J127+$K127)</f>
        <v/>
      </c>
      <c r="V127" s="14">
        <f>IF($A127="","",DATE(YEAR($A127),MONTH($A127),1))</f>
        <v/>
      </c>
      <c r="W127" s="7">
        <f>IF($A127="","",$A127&amp;"|"&amp;$B127&amp;"|"&amp;$C127)</f>
        <v/>
      </c>
    </row>
    <row r="128">
      <c r="A128" s="12" t="n"/>
      <c r="B128" s="4" t="n"/>
      <c r="C128" s="4" t="n"/>
      <c r="D128" s="4" t="n"/>
      <c r="E128" s="4" t="n"/>
      <c r="F128" s="5" t="n"/>
      <c r="G128" s="5" t="n"/>
      <c r="H128" s="5" t="n"/>
      <c r="I128" s="5" t="n"/>
      <c r="J128" s="5" t="n"/>
      <c r="K128" s="5" t="n"/>
      <c r="L128" s="5" t="n"/>
      <c r="M128" s="13">
        <f>IF($A128="","",SUMIFS('Petty expenses'!$E$3:$E$1002,'Petty expenses'!$A$3:$A$1002,$A128,'Petty expenses'!$B$3:$B$1002,$B128,'Petty expenses'!$C$3:$C$1002,$C128))</f>
        <v/>
      </c>
      <c r="N128" s="13">
        <f>IF($A128="","",$F128+$H128-$M128)</f>
        <v/>
      </c>
      <c r="O128" s="5" t="n"/>
      <c r="P128" s="13">
        <f>IF(OR($A128="",$O128=""),"",$O128-$N128)</f>
        <v/>
      </c>
      <c r="Q128" s="4" t="n"/>
      <c r="R128" s="5" t="n"/>
      <c r="S128" s="4" t="n"/>
      <c r="T128" s="7">
        <f>IF(OR($A128="",$O128=""),"",IF($P128=0,"Balanced",IF($Q128="","Reason needed",IF($P128&lt;0,"Short","Over"))))</f>
        <v/>
      </c>
      <c r="U128" s="13">
        <f>IF($A128="","",$H128+$I128+$J128+$K128)</f>
        <v/>
      </c>
      <c r="V128" s="14">
        <f>IF($A128="","",DATE(YEAR($A128),MONTH($A128),1))</f>
        <v/>
      </c>
      <c r="W128" s="7">
        <f>IF($A128="","",$A128&amp;"|"&amp;$B128&amp;"|"&amp;$C128)</f>
        <v/>
      </c>
    </row>
    <row r="129">
      <c r="A129" s="12" t="n"/>
      <c r="B129" s="4" t="n"/>
      <c r="C129" s="4" t="n"/>
      <c r="D129" s="4" t="n"/>
      <c r="E129" s="4" t="n"/>
      <c r="F129" s="5" t="n"/>
      <c r="G129" s="5" t="n"/>
      <c r="H129" s="5" t="n"/>
      <c r="I129" s="5" t="n"/>
      <c r="J129" s="5" t="n"/>
      <c r="K129" s="5" t="n"/>
      <c r="L129" s="5" t="n"/>
      <c r="M129" s="13">
        <f>IF($A129="","",SUMIFS('Petty expenses'!$E$3:$E$1002,'Petty expenses'!$A$3:$A$1002,$A129,'Petty expenses'!$B$3:$B$1002,$B129,'Petty expenses'!$C$3:$C$1002,$C129))</f>
        <v/>
      </c>
      <c r="N129" s="13">
        <f>IF($A129="","",$F129+$H129-$M129)</f>
        <v/>
      </c>
      <c r="O129" s="5" t="n"/>
      <c r="P129" s="13">
        <f>IF(OR($A129="",$O129=""),"",$O129-$N129)</f>
        <v/>
      </c>
      <c r="Q129" s="4" t="n"/>
      <c r="R129" s="5" t="n"/>
      <c r="S129" s="4" t="n"/>
      <c r="T129" s="7">
        <f>IF(OR($A129="",$O129=""),"",IF($P129=0,"Balanced",IF($Q129="","Reason needed",IF($P129&lt;0,"Short","Over"))))</f>
        <v/>
      </c>
      <c r="U129" s="13">
        <f>IF($A129="","",$H129+$I129+$J129+$K129)</f>
        <v/>
      </c>
      <c r="V129" s="14">
        <f>IF($A129="","",DATE(YEAR($A129),MONTH($A129),1))</f>
        <v/>
      </c>
      <c r="W129" s="7">
        <f>IF($A129="","",$A129&amp;"|"&amp;$B129&amp;"|"&amp;$C129)</f>
        <v/>
      </c>
    </row>
    <row r="130">
      <c r="A130" s="12" t="n"/>
      <c r="B130" s="4" t="n"/>
      <c r="C130" s="4" t="n"/>
      <c r="D130" s="4" t="n"/>
      <c r="E130" s="4" t="n"/>
      <c r="F130" s="5" t="n"/>
      <c r="G130" s="5" t="n"/>
      <c r="H130" s="5" t="n"/>
      <c r="I130" s="5" t="n"/>
      <c r="J130" s="5" t="n"/>
      <c r="K130" s="5" t="n"/>
      <c r="L130" s="5" t="n"/>
      <c r="M130" s="13">
        <f>IF($A130="","",SUMIFS('Petty expenses'!$E$3:$E$1002,'Petty expenses'!$A$3:$A$1002,$A130,'Petty expenses'!$B$3:$B$1002,$B130,'Petty expenses'!$C$3:$C$1002,$C130))</f>
        <v/>
      </c>
      <c r="N130" s="13">
        <f>IF($A130="","",$F130+$H130-$M130)</f>
        <v/>
      </c>
      <c r="O130" s="5" t="n"/>
      <c r="P130" s="13">
        <f>IF(OR($A130="",$O130=""),"",$O130-$N130)</f>
        <v/>
      </c>
      <c r="Q130" s="4" t="n"/>
      <c r="R130" s="5" t="n"/>
      <c r="S130" s="4" t="n"/>
      <c r="T130" s="7">
        <f>IF(OR($A130="",$O130=""),"",IF($P130=0,"Balanced",IF($Q130="","Reason needed",IF($P130&lt;0,"Short","Over"))))</f>
        <v/>
      </c>
      <c r="U130" s="13">
        <f>IF($A130="","",$H130+$I130+$J130+$K130)</f>
        <v/>
      </c>
      <c r="V130" s="14">
        <f>IF($A130="","",DATE(YEAR($A130),MONTH($A130),1))</f>
        <v/>
      </c>
      <c r="W130" s="7">
        <f>IF($A130="","",$A130&amp;"|"&amp;$B130&amp;"|"&amp;$C130)</f>
        <v/>
      </c>
    </row>
    <row r="131">
      <c r="A131" s="12" t="n"/>
      <c r="B131" s="4" t="n"/>
      <c r="C131" s="4" t="n"/>
      <c r="D131" s="4" t="n"/>
      <c r="E131" s="4" t="n"/>
      <c r="F131" s="5" t="n"/>
      <c r="G131" s="5" t="n"/>
      <c r="H131" s="5" t="n"/>
      <c r="I131" s="5" t="n"/>
      <c r="J131" s="5" t="n"/>
      <c r="K131" s="5" t="n"/>
      <c r="L131" s="5" t="n"/>
      <c r="M131" s="13">
        <f>IF($A131="","",SUMIFS('Petty expenses'!$E$3:$E$1002,'Petty expenses'!$A$3:$A$1002,$A131,'Petty expenses'!$B$3:$B$1002,$B131,'Petty expenses'!$C$3:$C$1002,$C131))</f>
        <v/>
      </c>
      <c r="N131" s="13">
        <f>IF($A131="","",$F131+$H131-$M131)</f>
        <v/>
      </c>
      <c r="O131" s="5" t="n"/>
      <c r="P131" s="13">
        <f>IF(OR($A131="",$O131=""),"",$O131-$N131)</f>
        <v/>
      </c>
      <c r="Q131" s="4" t="n"/>
      <c r="R131" s="5" t="n"/>
      <c r="S131" s="4" t="n"/>
      <c r="T131" s="7">
        <f>IF(OR($A131="",$O131=""),"",IF($P131=0,"Balanced",IF($Q131="","Reason needed",IF($P131&lt;0,"Short","Over"))))</f>
        <v/>
      </c>
      <c r="U131" s="13">
        <f>IF($A131="","",$H131+$I131+$J131+$K131)</f>
        <v/>
      </c>
      <c r="V131" s="14">
        <f>IF($A131="","",DATE(YEAR($A131),MONTH($A131),1))</f>
        <v/>
      </c>
      <c r="W131" s="7">
        <f>IF($A131="","",$A131&amp;"|"&amp;$B131&amp;"|"&amp;$C131)</f>
        <v/>
      </c>
    </row>
    <row r="132">
      <c r="A132" s="12" t="n"/>
      <c r="B132" s="4" t="n"/>
      <c r="C132" s="4" t="n"/>
      <c r="D132" s="4" t="n"/>
      <c r="E132" s="4" t="n"/>
      <c r="F132" s="5" t="n"/>
      <c r="G132" s="5" t="n"/>
      <c r="H132" s="5" t="n"/>
      <c r="I132" s="5" t="n"/>
      <c r="J132" s="5" t="n"/>
      <c r="K132" s="5" t="n"/>
      <c r="L132" s="5" t="n"/>
      <c r="M132" s="13">
        <f>IF($A132="","",SUMIFS('Petty expenses'!$E$3:$E$1002,'Petty expenses'!$A$3:$A$1002,$A132,'Petty expenses'!$B$3:$B$1002,$B132,'Petty expenses'!$C$3:$C$1002,$C132))</f>
        <v/>
      </c>
      <c r="N132" s="13">
        <f>IF($A132="","",$F132+$H132-$M132)</f>
        <v/>
      </c>
      <c r="O132" s="5" t="n"/>
      <c r="P132" s="13">
        <f>IF(OR($A132="",$O132=""),"",$O132-$N132)</f>
        <v/>
      </c>
      <c r="Q132" s="4" t="n"/>
      <c r="R132" s="5" t="n"/>
      <c r="S132" s="4" t="n"/>
      <c r="T132" s="7">
        <f>IF(OR($A132="",$O132=""),"",IF($P132=0,"Balanced",IF($Q132="","Reason needed",IF($P132&lt;0,"Short","Over"))))</f>
        <v/>
      </c>
      <c r="U132" s="13">
        <f>IF($A132="","",$H132+$I132+$J132+$K132)</f>
        <v/>
      </c>
      <c r="V132" s="14">
        <f>IF($A132="","",DATE(YEAR($A132),MONTH($A132),1))</f>
        <v/>
      </c>
      <c r="W132" s="7">
        <f>IF($A132="","",$A132&amp;"|"&amp;$B132&amp;"|"&amp;$C132)</f>
        <v/>
      </c>
    </row>
    <row r="133">
      <c r="A133" s="12" t="n"/>
      <c r="B133" s="4" t="n"/>
      <c r="C133" s="4" t="n"/>
      <c r="D133" s="4" t="n"/>
      <c r="E133" s="4" t="n"/>
      <c r="F133" s="5" t="n"/>
      <c r="G133" s="5" t="n"/>
      <c r="H133" s="5" t="n"/>
      <c r="I133" s="5" t="n"/>
      <c r="J133" s="5" t="n"/>
      <c r="K133" s="5" t="n"/>
      <c r="L133" s="5" t="n"/>
      <c r="M133" s="13">
        <f>IF($A133="","",SUMIFS('Petty expenses'!$E$3:$E$1002,'Petty expenses'!$A$3:$A$1002,$A133,'Petty expenses'!$B$3:$B$1002,$B133,'Petty expenses'!$C$3:$C$1002,$C133))</f>
        <v/>
      </c>
      <c r="N133" s="13">
        <f>IF($A133="","",$F133+$H133-$M133)</f>
        <v/>
      </c>
      <c r="O133" s="5" t="n"/>
      <c r="P133" s="13">
        <f>IF(OR($A133="",$O133=""),"",$O133-$N133)</f>
        <v/>
      </c>
      <c r="Q133" s="4" t="n"/>
      <c r="R133" s="5" t="n"/>
      <c r="S133" s="4" t="n"/>
      <c r="T133" s="7">
        <f>IF(OR($A133="",$O133=""),"",IF($P133=0,"Balanced",IF($Q133="","Reason needed",IF($P133&lt;0,"Short","Over"))))</f>
        <v/>
      </c>
      <c r="U133" s="13">
        <f>IF($A133="","",$H133+$I133+$J133+$K133)</f>
        <v/>
      </c>
      <c r="V133" s="14">
        <f>IF($A133="","",DATE(YEAR($A133),MONTH($A133),1))</f>
        <v/>
      </c>
      <c r="W133" s="7">
        <f>IF($A133="","",$A133&amp;"|"&amp;$B133&amp;"|"&amp;$C133)</f>
        <v/>
      </c>
    </row>
    <row r="134">
      <c r="A134" s="12" t="n"/>
      <c r="B134" s="4" t="n"/>
      <c r="C134" s="4" t="n"/>
      <c r="D134" s="4" t="n"/>
      <c r="E134" s="4" t="n"/>
      <c r="F134" s="5" t="n"/>
      <c r="G134" s="5" t="n"/>
      <c r="H134" s="5" t="n"/>
      <c r="I134" s="5" t="n"/>
      <c r="J134" s="5" t="n"/>
      <c r="K134" s="5" t="n"/>
      <c r="L134" s="5" t="n"/>
      <c r="M134" s="13">
        <f>IF($A134="","",SUMIFS('Petty expenses'!$E$3:$E$1002,'Petty expenses'!$A$3:$A$1002,$A134,'Petty expenses'!$B$3:$B$1002,$B134,'Petty expenses'!$C$3:$C$1002,$C134))</f>
        <v/>
      </c>
      <c r="N134" s="13">
        <f>IF($A134="","",$F134+$H134-$M134)</f>
        <v/>
      </c>
      <c r="O134" s="5" t="n"/>
      <c r="P134" s="13">
        <f>IF(OR($A134="",$O134=""),"",$O134-$N134)</f>
        <v/>
      </c>
      <c r="Q134" s="4" t="n"/>
      <c r="R134" s="5" t="n"/>
      <c r="S134" s="4" t="n"/>
      <c r="T134" s="7">
        <f>IF(OR($A134="",$O134=""),"",IF($P134=0,"Balanced",IF($Q134="","Reason needed",IF($P134&lt;0,"Short","Over"))))</f>
        <v/>
      </c>
      <c r="U134" s="13">
        <f>IF($A134="","",$H134+$I134+$J134+$K134)</f>
        <v/>
      </c>
      <c r="V134" s="14">
        <f>IF($A134="","",DATE(YEAR($A134),MONTH($A134),1))</f>
        <v/>
      </c>
      <c r="W134" s="7">
        <f>IF($A134="","",$A134&amp;"|"&amp;$B134&amp;"|"&amp;$C134)</f>
        <v/>
      </c>
    </row>
    <row r="135">
      <c r="A135" s="12" t="n"/>
      <c r="B135" s="4" t="n"/>
      <c r="C135" s="4" t="n"/>
      <c r="D135" s="4" t="n"/>
      <c r="E135" s="4" t="n"/>
      <c r="F135" s="5" t="n"/>
      <c r="G135" s="5" t="n"/>
      <c r="H135" s="5" t="n"/>
      <c r="I135" s="5" t="n"/>
      <c r="J135" s="5" t="n"/>
      <c r="K135" s="5" t="n"/>
      <c r="L135" s="5" t="n"/>
      <c r="M135" s="13">
        <f>IF($A135="","",SUMIFS('Petty expenses'!$E$3:$E$1002,'Petty expenses'!$A$3:$A$1002,$A135,'Petty expenses'!$B$3:$B$1002,$B135,'Petty expenses'!$C$3:$C$1002,$C135))</f>
        <v/>
      </c>
      <c r="N135" s="13">
        <f>IF($A135="","",$F135+$H135-$M135)</f>
        <v/>
      </c>
      <c r="O135" s="5" t="n"/>
      <c r="P135" s="13">
        <f>IF(OR($A135="",$O135=""),"",$O135-$N135)</f>
        <v/>
      </c>
      <c r="Q135" s="4" t="n"/>
      <c r="R135" s="5" t="n"/>
      <c r="S135" s="4" t="n"/>
      <c r="T135" s="7">
        <f>IF(OR($A135="",$O135=""),"",IF($P135=0,"Balanced",IF($Q135="","Reason needed",IF($P135&lt;0,"Short","Over"))))</f>
        <v/>
      </c>
      <c r="U135" s="13">
        <f>IF($A135="","",$H135+$I135+$J135+$K135)</f>
        <v/>
      </c>
      <c r="V135" s="14">
        <f>IF($A135="","",DATE(YEAR($A135),MONTH($A135),1))</f>
        <v/>
      </c>
      <c r="W135" s="7">
        <f>IF($A135="","",$A135&amp;"|"&amp;$B135&amp;"|"&amp;$C135)</f>
        <v/>
      </c>
    </row>
    <row r="136">
      <c r="A136" s="12" t="n"/>
      <c r="B136" s="4" t="n"/>
      <c r="C136" s="4" t="n"/>
      <c r="D136" s="4" t="n"/>
      <c r="E136" s="4" t="n"/>
      <c r="F136" s="5" t="n"/>
      <c r="G136" s="5" t="n"/>
      <c r="H136" s="5" t="n"/>
      <c r="I136" s="5" t="n"/>
      <c r="J136" s="5" t="n"/>
      <c r="K136" s="5" t="n"/>
      <c r="L136" s="5" t="n"/>
      <c r="M136" s="13">
        <f>IF($A136="","",SUMIFS('Petty expenses'!$E$3:$E$1002,'Petty expenses'!$A$3:$A$1002,$A136,'Petty expenses'!$B$3:$B$1002,$B136,'Petty expenses'!$C$3:$C$1002,$C136))</f>
        <v/>
      </c>
      <c r="N136" s="13">
        <f>IF($A136="","",$F136+$H136-$M136)</f>
        <v/>
      </c>
      <c r="O136" s="5" t="n"/>
      <c r="P136" s="13">
        <f>IF(OR($A136="",$O136=""),"",$O136-$N136)</f>
        <v/>
      </c>
      <c r="Q136" s="4" t="n"/>
      <c r="R136" s="5" t="n"/>
      <c r="S136" s="4" t="n"/>
      <c r="T136" s="7">
        <f>IF(OR($A136="",$O136=""),"",IF($P136=0,"Balanced",IF($Q136="","Reason needed",IF($P136&lt;0,"Short","Over"))))</f>
        <v/>
      </c>
      <c r="U136" s="13">
        <f>IF($A136="","",$H136+$I136+$J136+$K136)</f>
        <v/>
      </c>
      <c r="V136" s="14">
        <f>IF($A136="","",DATE(YEAR($A136),MONTH($A136),1))</f>
        <v/>
      </c>
      <c r="W136" s="7">
        <f>IF($A136="","",$A136&amp;"|"&amp;$B136&amp;"|"&amp;$C136)</f>
        <v/>
      </c>
    </row>
    <row r="137">
      <c r="A137" s="12" t="n"/>
      <c r="B137" s="4" t="n"/>
      <c r="C137" s="4" t="n"/>
      <c r="D137" s="4" t="n"/>
      <c r="E137" s="4" t="n"/>
      <c r="F137" s="5" t="n"/>
      <c r="G137" s="5" t="n"/>
      <c r="H137" s="5" t="n"/>
      <c r="I137" s="5" t="n"/>
      <c r="J137" s="5" t="n"/>
      <c r="K137" s="5" t="n"/>
      <c r="L137" s="5" t="n"/>
      <c r="M137" s="13">
        <f>IF($A137="","",SUMIFS('Petty expenses'!$E$3:$E$1002,'Petty expenses'!$A$3:$A$1002,$A137,'Petty expenses'!$B$3:$B$1002,$B137,'Petty expenses'!$C$3:$C$1002,$C137))</f>
        <v/>
      </c>
      <c r="N137" s="13">
        <f>IF($A137="","",$F137+$H137-$M137)</f>
        <v/>
      </c>
      <c r="O137" s="5" t="n"/>
      <c r="P137" s="13">
        <f>IF(OR($A137="",$O137=""),"",$O137-$N137)</f>
        <v/>
      </c>
      <c r="Q137" s="4" t="n"/>
      <c r="R137" s="5" t="n"/>
      <c r="S137" s="4" t="n"/>
      <c r="T137" s="7">
        <f>IF(OR($A137="",$O137=""),"",IF($P137=0,"Balanced",IF($Q137="","Reason needed",IF($P137&lt;0,"Short","Over"))))</f>
        <v/>
      </c>
      <c r="U137" s="13">
        <f>IF($A137="","",$H137+$I137+$J137+$K137)</f>
        <v/>
      </c>
      <c r="V137" s="14">
        <f>IF($A137="","",DATE(YEAR($A137),MONTH($A137),1))</f>
        <v/>
      </c>
      <c r="W137" s="7">
        <f>IF($A137="","",$A137&amp;"|"&amp;$B137&amp;"|"&amp;$C137)</f>
        <v/>
      </c>
    </row>
    <row r="138">
      <c r="A138" s="12" t="n"/>
      <c r="B138" s="4" t="n"/>
      <c r="C138" s="4" t="n"/>
      <c r="D138" s="4" t="n"/>
      <c r="E138" s="4" t="n"/>
      <c r="F138" s="5" t="n"/>
      <c r="G138" s="5" t="n"/>
      <c r="H138" s="5" t="n"/>
      <c r="I138" s="5" t="n"/>
      <c r="J138" s="5" t="n"/>
      <c r="K138" s="5" t="n"/>
      <c r="L138" s="5" t="n"/>
      <c r="M138" s="13">
        <f>IF($A138="","",SUMIFS('Petty expenses'!$E$3:$E$1002,'Petty expenses'!$A$3:$A$1002,$A138,'Petty expenses'!$B$3:$B$1002,$B138,'Petty expenses'!$C$3:$C$1002,$C138))</f>
        <v/>
      </c>
      <c r="N138" s="13">
        <f>IF($A138="","",$F138+$H138-$M138)</f>
        <v/>
      </c>
      <c r="O138" s="5" t="n"/>
      <c r="P138" s="13">
        <f>IF(OR($A138="",$O138=""),"",$O138-$N138)</f>
        <v/>
      </c>
      <c r="Q138" s="4" t="n"/>
      <c r="R138" s="5" t="n"/>
      <c r="S138" s="4" t="n"/>
      <c r="T138" s="7">
        <f>IF(OR($A138="",$O138=""),"",IF($P138=0,"Balanced",IF($Q138="","Reason needed",IF($P138&lt;0,"Short","Over"))))</f>
        <v/>
      </c>
      <c r="U138" s="13">
        <f>IF($A138="","",$H138+$I138+$J138+$K138)</f>
        <v/>
      </c>
      <c r="V138" s="14">
        <f>IF($A138="","",DATE(YEAR($A138),MONTH($A138),1))</f>
        <v/>
      </c>
      <c r="W138" s="7">
        <f>IF($A138="","",$A138&amp;"|"&amp;$B138&amp;"|"&amp;$C138)</f>
        <v/>
      </c>
    </row>
    <row r="139">
      <c r="A139" s="12" t="n"/>
      <c r="B139" s="4" t="n"/>
      <c r="C139" s="4" t="n"/>
      <c r="D139" s="4" t="n"/>
      <c r="E139" s="4" t="n"/>
      <c r="F139" s="5" t="n"/>
      <c r="G139" s="5" t="n"/>
      <c r="H139" s="5" t="n"/>
      <c r="I139" s="5" t="n"/>
      <c r="J139" s="5" t="n"/>
      <c r="K139" s="5" t="n"/>
      <c r="L139" s="5" t="n"/>
      <c r="M139" s="13">
        <f>IF($A139="","",SUMIFS('Petty expenses'!$E$3:$E$1002,'Petty expenses'!$A$3:$A$1002,$A139,'Petty expenses'!$B$3:$B$1002,$B139,'Petty expenses'!$C$3:$C$1002,$C139))</f>
        <v/>
      </c>
      <c r="N139" s="13">
        <f>IF($A139="","",$F139+$H139-$M139)</f>
        <v/>
      </c>
      <c r="O139" s="5" t="n"/>
      <c r="P139" s="13">
        <f>IF(OR($A139="",$O139=""),"",$O139-$N139)</f>
        <v/>
      </c>
      <c r="Q139" s="4" t="n"/>
      <c r="R139" s="5" t="n"/>
      <c r="S139" s="4" t="n"/>
      <c r="T139" s="7">
        <f>IF(OR($A139="",$O139=""),"",IF($P139=0,"Balanced",IF($Q139="","Reason needed",IF($P139&lt;0,"Short","Over"))))</f>
        <v/>
      </c>
      <c r="U139" s="13">
        <f>IF($A139="","",$H139+$I139+$J139+$K139)</f>
        <v/>
      </c>
      <c r="V139" s="14">
        <f>IF($A139="","",DATE(YEAR($A139),MONTH($A139),1))</f>
        <v/>
      </c>
      <c r="W139" s="7">
        <f>IF($A139="","",$A139&amp;"|"&amp;$B139&amp;"|"&amp;$C139)</f>
        <v/>
      </c>
    </row>
    <row r="140">
      <c r="A140" s="12" t="n"/>
      <c r="B140" s="4" t="n"/>
      <c r="C140" s="4" t="n"/>
      <c r="D140" s="4" t="n"/>
      <c r="E140" s="4" t="n"/>
      <c r="F140" s="5" t="n"/>
      <c r="G140" s="5" t="n"/>
      <c r="H140" s="5" t="n"/>
      <c r="I140" s="5" t="n"/>
      <c r="J140" s="5" t="n"/>
      <c r="K140" s="5" t="n"/>
      <c r="L140" s="5" t="n"/>
      <c r="M140" s="13">
        <f>IF($A140="","",SUMIFS('Petty expenses'!$E$3:$E$1002,'Petty expenses'!$A$3:$A$1002,$A140,'Petty expenses'!$B$3:$B$1002,$B140,'Petty expenses'!$C$3:$C$1002,$C140))</f>
        <v/>
      </c>
      <c r="N140" s="13">
        <f>IF($A140="","",$F140+$H140-$M140)</f>
        <v/>
      </c>
      <c r="O140" s="5" t="n"/>
      <c r="P140" s="13">
        <f>IF(OR($A140="",$O140=""),"",$O140-$N140)</f>
        <v/>
      </c>
      <c r="Q140" s="4" t="n"/>
      <c r="R140" s="5" t="n"/>
      <c r="S140" s="4" t="n"/>
      <c r="T140" s="7">
        <f>IF(OR($A140="",$O140=""),"",IF($P140=0,"Balanced",IF($Q140="","Reason needed",IF($P140&lt;0,"Short","Over"))))</f>
        <v/>
      </c>
      <c r="U140" s="13">
        <f>IF($A140="","",$H140+$I140+$J140+$K140)</f>
        <v/>
      </c>
      <c r="V140" s="14">
        <f>IF($A140="","",DATE(YEAR($A140),MONTH($A140),1))</f>
        <v/>
      </c>
      <c r="W140" s="7">
        <f>IF($A140="","",$A140&amp;"|"&amp;$B140&amp;"|"&amp;$C140)</f>
        <v/>
      </c>
    </row>
    <row r="141">
      <c r="A141" s="12" t="n"/>
      <c r="B141" s="4" t="n"/>
      <c r="C141" s="4" t="n"/>
      <c r="D141" s="4" t="n"/>
      <c r="E141" s="4" t="n"/>
      <c r="F141" s="5" t="n"/>
      <c r="G141" s="5" t="n"/>
      <c r="H141" s="5" t="n"/>
      <c r="I141" s="5" t="n"/>
      <c r="J141" s="5" t="n"/>
      <c r="K141" s="5" t="n"/>
      <c r="L141" s="5" t="n"/>
      <c r="M141" s="13">
        <f>IF($A141="","",SUMIFS('Petty expenses'!$E$3:$E$1002,'Petty expenses'!$A$3:$A$1002,$A141,'Petty expenses'!$B$3:$B$1002,$B141,'Petty expenses'!$C$3:$C$1002,$C141))</f>
        <v/>
      </c>
      <c r="N141" s="13">
        <f>IF($A141="","",$F141+$H141-$M141)</f>
        <v/>
      </c>
      <c r="O141" s="5" t="n"/>
      <c r="P141" s="13">
        <f>IF(OR($A141="",$O141=""),"",$O141-$N141)</f>
        <v/>
      </c>
      <c r="Q141" s="4" t="n"/>
      <c r="R141" s="5" t="n"/>
      <c r="S141" s="4" t="n"/>
      <c r="T141" s="7">
        <f>IF(OR($A141="",$O141=""),"",IF($P141=0,"Balanced",IF($Q141="","Reason needed",IF($P141&lt;0,"Short","Over"))))</f>
        <v/>
      </c>
      <c r="U141" s="13">
        <f>IF($A141="","",$H141+$I141+$J141+$K141)</f>
        <v/>
      </c>
      <c r="V141" s="14">
        <f>IF($A141="","",DATE(YEAR($A141),MONTH($A141),1))</f>
        <v/>
      </c>
      <c r="W141" s="7">
        <f>IF($A141="","",$A141&amp;"|"&amp;$B141&amp;"|"&amp;$C141)</f>
        <v/>
      </c>
    </row>
    <row r="142">
      <c r="A142" s="12" t="n"/>
      <c r="B142" s="4" t="n"/>
      <c r="C142" s="4" t="n"/>
      <c r="D142" s="4" t="n"/>
      <c r="E142" s="4" t="n"/>
      <c r="F142" s="5" t="n"/>
      <c r="G142" s="5" t="n"/>
      <c r="H142" s="5" t="n"/>
      <c r="I142" s="5" t="n"/>
      <c r="J142" s="5" t="n"/>
      <c r="K142" s="5" t="n"/>
      <c r="L142" s="5" t="n"/>
      <c r="M142" s="13">
        <f>IF($A142="","",SUMIFS('Petty expenses'!$E$3:$E$1002,'Petty expenses'!$A$3:$A$1002,$A142,'Petty expenses'!$B$3:$B$1002,$B142,'Petty expenses'!$C$3:$C$1002,$C142))</f>
        <v/>
      </c>
      <c r="N142" s="13">
        <f>IF($A142="","",$F142+$H142-$M142)</f>
        <v/>
      </c>
      <c r="O142" s="5" t="n"/>
      <c r="P142" s="13">
        <f>IF(OR($A142="",$O142=""),"",$O142-$N142)</f>
        <v/>
      </c>
      <c r="Q142" s="4" t="n"/>
      <c r="R142" s="5" t="n"/>
      <c r="S142" s="4" t="n"/>
      <c r="T142" s="7">
        <f>IF(OR($A142="",$O142=""),"",IF($P142=0,"Balanced",IF($Q142="","Reason needed",IF($P142&lt;0,"Short","Over"))))</f>
        <v/>
      </c>
      <c r="U142" s="13">
        <f>IF($A142="","",$H142+$I142+$J142+$K142)</f>
        <v/>
      </c>
      <c r="V142" s="14">
        <f>IF($A142="","",DATE(YEAR($A142),MONTH($A142),1))</f>
        <v/>
      </c>
      <c r="W142" s="7">
        <f>IF($A142="","",$A142&amp;"|"&amp;$B142&amp;"|"&amp;$C142)</f>
        <v/>
      </c>
    </row>
    <row r="143">
      <c r="A143" s="12" t="n"/>
      <c r="B143" s="4" t="n"/>
      <c r="C143" s="4" t="n"/>
      <c r="D143" s="4" t="n"/>
      <c r="E143" s="4" t="n"/>
      <c r="F143" s="5" t="n"/>
      <c r="G143" s="5" t="n"/>
      <c r="H143" s="5" t="n"/>
      <c r="I143" s="5" t="n"/>
      <c r="J143" s="5" t="n"/>
      <c r="K143" s="5" t="n"/>
      <c r="L143" s="5" t="n"/>
      <c r="M143" s="13">
        <f>IF($A143="","",SUMIFS('Petty expenses'!$E$3:$E$1002,'Petty expenses'!$A$3:$A$1002,$A143,'Petty expenses'!$B$3:$B$1002,$B143,'Petty expenses'!$C$3:$C$1002,$C143))</f>
        <v/>
      </c>
      <c r="N143" s="13">
        <f>IF($A143="","",$F143+$H143-$M143)</f>
        <v/>
      </c>
      <c r="O143" s="5" t="n"/>
      <c r="P143" s="13">
        <f>IF(OR($A143="",$O143=""),"",$O143-$N143)</f>
        <v/>
      </c>
      <c r="Q143" s="4" t="n"/>
      <c r="R143" s="5" t="n"/>
      <c r="S143" s="4" t="n"/>
      <c r="T143" s="7">
        <f>IF(OR($A143="",$O143=""),"",IF($P143=0,"Balanced",IF($Q143="","Reason needed",IF($P143&lt;0,"Short","Over"))))</f>
        <v/>
      </c>
      <c r="U143" s="13">
        <f>IF($A143="","",$H143+$I143+$J143+$K143)</f>
        <v/>
      </c>
      <c r="V143" s="14">
        <f>IF($A143="","",DATE(YEAR($A143),MONTH($A143),1))</f>
        <v/>
      </c>
      <c r="W143" s="7">
        <f>IF($A143="","",$A143&amp;"|"&amp;$B143&amp;"|"&amp;$C143)</f>
        <v/>
      </c>
    </row>
    <row r="144">
      <c r="A144" s="12" t="n"/>
      <c r="B144" s="4" t="n"/>
      <c r="C144" s="4" t="n"/>
      <c r="D144" s="4" t="n"/>
      <c r="E144" s="4" t="n"/>
      <c r="F144" s="5" t="n"/>
      <c r="G144" s="5" t="n"/>
      <c r="H144" s="5" t="n"/>
      <c r="I144" s="5" t="n"/>
      <c r="J144" s="5" t="n"/>
      <c r="K144" s="5" t="n"/>
      <c r="L144" s="5" t="n"/>
      <c r="M144" s="13">
        <f>IF($A144="","",SUMIFS('Petty expenses'!$E$3:$E$1002,'Petty expenses'!$A$3:$A$1002,$A144,'Petty expenses'!$B$3:$B$1002,$B144,'Petty expenses'!$C$3:$C$1002,$C144))</f>
        <v/>
      </c>
      <c r="N144" s="13">
        <f>IF($A144="","",$F144+$H144-$M144)</f>
        <v/>
      </c>
      <c r="O144" s="5" t="n"/>
      <c r="P144" s="13">
        <f>IF(OR($A144="",$O144=""),"",$O144-$N144)</f>
        <v/>
      </c>
      <c r="Q144" s="4" t="n"/>
      <c r="R144" s="5" t="n"/>
      <c r="S144" s="4" t="n"/>
      <c r="T144" s="7">
        <f>IF(OR($A144="",$O144=""),"",IF($P144=0,"Balanced",IF($Q144="","Reason needed",IF($P144&lt;0,"Short","Over"))))</f>
        <v/>
      </c>
      <c r="U144" s="13">
        <f>IF($A144="","",$H144+$I144+$J144+$K144)</f>
        <v/>
      </c>
      <c r="V144" s="14">
        <f>IF($A144="","",DATE(YEAR($A144),MONTH($A144),1))</f>
        <v/>
      </c>
      <c r="W144" s="7">
        <f>IF($A144="","",$A144&amp;"|"&amp;$B144&amp;"|"&amp;$C144)</f>
        <v/>
      </c>
    </row>
    <row r="145">
      <c r="A145" s="12" t="n"/>
      <c r="B145" s="4" t="n"/>
      <c r="C145" s="4" t="n"/>
      <c r="D145" s="4" t="n"/>
      <c r="E145" s="4" t="n"/>
      <c r="F145" s="5" t="n"/>
      <c r="G145" s="5" t="n"/>
      <c r="H145" s="5" t="n"/>
      <c r="I145" s="5" t="n"/>
      <c r="J145" s="5" t="n"/>
      <c r="K145" s="5" t="n"/>
      <c r="L145" s="5" t="n"/>
      <c r="M145" s="13">
        <f>IF($A145="","",SUMIFS('Petty expenses'!$E$3:$E$1002,'Petty expenses'!$A$3:$A$1002,$A145,'Petty expenses'!$B$3:$B$1002,$B145,'Petty expenses'!$C$3:$C$1002,$C145))</f>
        <v/>
      </c>
      <c r="N145" s="13">
        <f>IF($A145="","",$F145+$H145-$M145)</f>
        <v/>
      </c>
      <c r="O145" s="5" t="n"/>
      <c r="P145" s="13">
        <f>IF(OR($A145="",$O145=""),"",$O145-$N145)</f>
        <v/>
      </c>
      <c r="Q145" s="4" t="n"/>
      <c r="R145" s="5" t="n"/>
      <c r="S145" s="4" t="n"/>
      <c r="T145" s="7">
        <f>IF(OR($A145="",$O145=""),"",IF($P145=0,"Balanced",IF($Q145="","Reason needed",IF($P145&lt;0,"Short","Over"))))</f>
        <v/>
      </c>
      <c r="U145" s="13">
        <f>IF($A145="","",$H145+$I145+$J145+$K145)</f>
        <v/>
      </c>
      <c r="V145" s="14">
        <f>IF($A145="","",DATE(YEAR($A145),MONTH($A145),1))</f>
        <v/>
      </c>
      <c r="W145" s="7">
        <f>IF($A145="","",$A145&amp;"|"&amp;$B145&amp;"|"&amp;$C145)</f>
        <v/>
      </c>
    </row>
    <row r="146">
      <c r="A146" s="12" t="n"/>
      <c r="B146" s="4" t="n"/>
      <c r="C146" s="4" t="n"/>
      <c r="D146" s="4" t="n"/>
      <c r="E146" s="4" t="n"/>
      <c r="F146" s="5" t="n"/>
      <c r="G146" s="5" t="n"/>
      <c r="H146" s="5" t="n"/>
      <c r="I146" s="5" t="n"/>
      <c r="J146" s="5" t="n"/>
      <c r="K146" s="5" t="n"/>
      <c r="L146" s="5" t="n"/>
      <c r="M146" s="13">
        <f>IF($A146="","",SUMIFS('Petty expenses'!$E$3:$E$1002,'Petty expenses'!$A$3:$A$1002,$A146,'Petty expenses'!$B$3:$B$1002,$B146,'Petty expenses'!$C$3:$C$1002,$C146))</f>
        <v/>
      </c>
      <c r="N146" s="13">
        <f>IF($A146="","",$F146+$H146-$M146)</f>
        <v/>
      </c>
      <c r="O146" s="5" t="n"/>
      <c r="P146" s="13">
        <f>IF(OR($A146="",$O146=""),"",$O146-$N146)</f>
        <v/>
      </c>
      <c r="Q146" s="4" t="n"/>
      <c r="R146" s="5" t="n"/>
      <c r="S146" s="4" t="n"/>
      <c r="T146" s="7">
        <f>IF(OR($A146="",$O146=""),"",IF($P146=0,"Balanced",IF($Q146="","Reason needed",IF($P146&lt;0,"Short","Over"))))</f>
        <v/>
      </c>
      <c r="U146" s="13">
        <f>IF($A146="","",$H146+$I146+$J146+$K146)</f>
        <v/>
      </c>
      <c r="V146" s="14">
        <f>IF($A146="","",DATE(YEAR($A146),MONTH($A146),1))</f>
        <v/>
      </c>
      <c r="W146" s="7">
        <f>IF($A146="","",$A146&amp;"|"&amp;$B146&amp;"|"&amp;$C146)</f>
        <v/>
      </c>
    </row>
    <row r="147">
      <c r="A147" s="12" t="n"/>
      <c r="B147" s="4" t="n"/>
      <c r="C147" s="4" t="n"/>
      <c r="D147" s="4" t="n"/>
      <c r="E147" s="4" t="n"/>
      <c r="F147" s="5" t="n"/>
      <c r="G147" s="5" t="n"/>
      <c r="H147" s="5" t="n"/>
      <c r="I147" s="5" t="n"/>
      <c r="J147" s="5" t="n"/>
      <c r="K147" s="5" t="n"/>
      <c r="L147" s="5" t="n"/>
      <c r="M147" s="13">
        <f>IF($A147="","",SUMIFS('Petty expenses'!$E$3:$E$1002,'Petty expenses'!$A$3:$A$1002,$A147,'Petty expenses'!$B$3:$B$1002,$B147,'Petty expenses'!$C$3:$C$1002,$C147))</f>
        <v/>
      </c>
      <c r="N147" s="13">
        <f>IF($A147="","",$F147+$H147-$M147)</f>
        <v/>
      </c>
      <c r="O147" s="5" t="n"/>
      <c r="P147" s="13">
        <f>IF(OR($A147="",$O147=""),"",$O147-$N147)</f>
        <v/>
      </c>
      <c r="Q147" s="4" t="n"/>
      <c r="R147" s="5" t="n"/>
      <c r="S147" s="4" t="n"/>
      <c r="T147" s="7">
        <f>IF(OR($A147="",$O147=""),"",IF($P147=0,"Balanced",IF($Q147="","Reason needed",IF($P147&lt;0,"Short","Over"))))</f>
        <v/>
      </c>
      <c r="U147" s="13">
        <f>IF($A147="","",$H147+$I147+$J147+$K147)</f>
        <v/>
      </c>
      <c r="V147" s="14">
        <f>IF($A147="","",DATE(YEAR($A147),MONTH($A147),1))</f>
        <v/>
      </c>
      <c r="W147" s="7">
        <f>IF($A147="","",$A147&amp;"|"&amp;$B147&amp;"|"&amp;$C147)</f>
        <v/>
      </c>
    </row>
    <row r="148">
      <c r="A148" s="12" t="n"/>
      <c r="B148" s="4" t="n"/>
      <c r="C148" s="4" t="n"/>
      <c r="D148" s="4" t="n"/>
      <c r="E148" s="4" t="n"/>
      <c r="F148" s="5" t="n"/>
      <c r="G148" s="5" t="n"/>
      <c r="H148" s="5" t="n"/>
      <c r="I148" s="5" t="n"/>
      <c r="J148" s="5" t="n"/>
      <c r="K148" s="5" t="n"/>
      <c r="L148" s="5" t="n"/>
      <c r="M148" s="13">
        <f>IF($A148="","",SUMIFS('Petty expenses'!$E$3:$E$1002,'Petty expenses'!$A$3:$A$1002,$A148,'Petty expenses'!$B$3:$B$1002,$B148,'Petty expenses'!$C$3:$C$1002,$C148))</f>
        <v/>
      </c>
      <c r="N148" s="13">
        <f>IF($A148="","",$F148+$H148-$M148)</f>
        <v/>
      </c>
      <c r="O148" s="5" t="n"/>
      <c r="P148" s="13">
        <f>IF(OR($A148="",$O148=""),"",$O148-$N148)</f>
        <v/>
      </c>
      <c r="Q148" s="4" t="n"/>
      <c r="R148" s="5" t="n"/>
      <c r="S148" s="4" t="n"/>
      <c r="T148" s="7">
        <f>IF(OR($A148="",$O148=""),"",IF($P148=0,"Balanced",IF($Q148="","Reason needed",IF($P148&lt;0,"Short","Over"))))</f>
        <v/>
      </c>
      <c r="U148" s="13">
        <f>IF($A148="","",$H148+$I148+$J148+$K148)</f>
        <v/>
      </c>
      <c r="V148" s="14">
        <f>IF($A148="","",DATE(YEAR($A148),MONTH($A148),1))</f>
        <v/>
      </c>
      <c r="W148" s="7">
        <f>IF($A148="","",$A148&amp;"|"&amp;$B148&amp;"|"&amp;$C148)</f>
        <v/>
      </c>
    </row>
    <row r="149">
      <c r="A149" s="12" t="n"/>
      <c r="B149" s="4" t="n"/>
      <c r="C149" s="4" t="n"/>
      <c r="D149" s="4" t="n"/>
      <c r="E149" s="4" t="n"/>
      <c r="F149" s="5" t="n"/>
      <c r="G149" s="5" t="n"/>
      <c r="H149" s="5" t="n"/>
      <c r="I149" s="5" t="n"/>
      <c r="J149" s="5" t="n"/>
      <c r="K149" s="5" t="n"/>
      <c r="L149" s="5" t="n"/>
      <c r="M149" s="13">
        <f>IF($A149="","",SUMIFS('Petty expenses'!$E$3:$E$1002,'Petty expenses'!$A$3:$A$1002,$A149,'Petty expenses'!$B$3:$B$1002,$B149,'Petty expenses'!$C$3:$C$1002,$C149))</f>
        <v/>
      </c>
      <c r="N149" s="13">
        <f>IF($A149="","",$F149+$H149-$M149)</f>
        <v/>
      </c>
      <c r="O149" s="5" t="n"/>
      <c r="P149" s="13">
        <f>IF(OR($A149="",$O149=""),"",$O149-$N149)</f>
        <v/>
      </c>
      <c r="Q149" s="4" t="n"/>
      <c r="R149" s="5" t="n"/>
      <c r="S149" s="4" t="n"/>
      <c r="T149" s="7">
        <f>IF(OR($A149="",$O149=""),"",IF($P149=0,"Balanced",IF($Q149="","Reason needed",IF($P149&lt;0,"Short","Over"))))</f>
        <v/>
      </c>
      <c r="U149" s="13">
        <f>IF($A149="","",$H149+$I149+$J149+$K149)</f>
        <v/>
      </c>
      <c r="V149" s="14">
        <f>IF($A149="","",DATE(YEAR($A149),MONTH($A149),1))</f>
        <v/>
      </c>
      <c r="W149" s="7">
        <f>IF($A149="","",$A149&amp;"|"&amp;$B149&amp;"|"&amp;$C149)</f>
        <v/>
      </c>
    </row>
    <row r="150">
      <c r="A150" s="12" t="n"/>
      <c r="B150" s="4" t="n"/>
      <c r="C150" s="4" t="n"/>
      <c r="D150" s="4" t="n"/>
      <c r="E150" s="4" t="n"/>
      <c r="F150" s="5" t="n"/>
      <c r="G150" s="5" t="n"/>
      <c r="H150" s="5" t="n"/>
      <c r="I150" s="5" t="n"/>
      <c r="J150" s="5" t="n"/>
      <c r="K150" s="5" t="n"/>
      <c r="L150" s="5" t="n"/>
      <c r="M150" s="13">
        <f>IF($A150="","",SUMIFS('Petty expenses'!$E$3:$E$1002,'Petty expenses'!$A$3:$A$1002,$A150,'Petty expenses'!$B$3:$B$1002,$B150,'Petty expenses'!$C$3:$C$1002,$C150))</f>
        <v/>
      </c>
      <c r="N150" s="13">
        <f>IF($A150="","",$F150+$H150-$M150)</f>
        <v/>
      </c>
      <c r="O150" s="5" t="n"/>
      <c r="P150" s="13">
        <f>IF(OR($A150="",$O150=""),"",$O150-$N150)</f>
        <v/>
      </c>
      <c r="Q150" s="4" t="n"/>
      <c r="R150" s="5" t="n"/>
      <c r="S150" s="4" t="n"/>
      <c r="T150" s="7">
        <f>IF(OR($A150="",$O150=""),"",IF($P150=0,"Balanced",IF($Q150="","Reason needed",IF($P150&lt;0,"Short","Over"))))</f>
        <v/>
      </c>
      <c r="U150" s="13">
        <f>IF($A150="","",$H150+$I150+$J150+$K150)</f>
        <v/>
      </c>
      <c r="V150" s="14">
        <f>IF($A150="","",DATE(YEAR($A150),MONTH($A150),1))</f>
        <v/>
      </c>
      <c r="W150" s="7">
        <f>IF($A150="","",$A150&amp;"|"&amp;$B150&amp;"|"&amp;$C150)</f>
        <v/>
      </c>
    </row>
    <row r="151">
      <c r="A151" s="12" t="n"/>
      <c r="B151" s="4" t="n"/>
      <c r="C151" s="4" t="n"/>
      <c r="D151" s="4" t="n"/>
      <c r="E151" s="4" t="n"/>
      <c r="F151" s="5" t="n"/>
      <c r="G151" s="5" t="n"/>
      <c r="H151" s="5" t="n"/>
      <c r="I151" s="5" t="n"/>
      <c r="J151" s="5" t="n"/>
      <c r="K151" s="5" t="n"/>
      <c r="L151" s="5" t="n"/>
      <c r="M151" s="13">
        <f>IF($A151="","",SUMIFS('Petty expenses'!$E$3:$E$1002,'Petty expenses'!$A$3:$A$1002,$A151,'Petty expenses'!$B$3:$B$1002,$B151,'Petty expenses'!$C$3:$C$1002,$C151))</f>
        <v/>
      </c>
      <c r="N151" s="13">
        <f>IF($A151="","",$F151+$H151-$M151)</f>
        <v/>
      </c>
      <c r="O151" s="5" t="n"/>
      <c r="P151" s="13">
        <f>IF(OR($A151="",$O151=""),"",$O151-$N151)</f>
        <v/>
      </c>
      <c r="Q151" s="4" t="n"/>
      <c r="R151" s="5" t="n"/>
      <c r="S151" s="4" t="n"/>
      <c r="T151" s="7">
        <f>IF(OR($A151="",$O151=""),"",IF($P151=0,"Balanced",IF($Q151="","Reason needed",IF($P151&lt;0,"Short","Over"))))</f>
        <v/>
      </c>
      <c r="U151" s="13">
        <f>IF($A151="","",$H151+$I151+$J151+$K151)</f>
        <v/>
      </c>
      <c r="V151" s="14">
        <f>IF($A151="","",DATE(YEAR($A151),MONTH($A151),1))</f>
        <v/>
      </c>
      <c r="W151" s="7">
        <f>IF($A151="","",$A151&amp;"|"&amp;$B151&amp;"|"&amp;$C151)</f>
        <v/>
      </c>
    </row>
    <row r="152">
      <c r="A152" s="12" t="n"/>
      <c r="B152" s="4" t="n"/>
      <c r="C152" s="4" t="n"/>
      <c r="D152" s="4" t="n"/>
      <c r="E152" s="4" t="n"/>
      <c r="F152" s="5" t="n"/>
      <c r="G152" s="5" t="n"/>
      <c r="H152" s="5" t="n"/>
      <c r="I152" s="5" t="n"/>
      <c r="J152" s="5" t="n"/>
      <c r="K152" s="5" t="n"/>
      <c r="L152" s="5" t="n"/>
      <c r="M152" s="13">
        <f>IF($A152="","",SUMIFS('Petty expenses'!$E$3:$E$1002,'Petty expenses'!$A$3:$A$1002,$A152,'Petty expenses'!$B$3:$B$1002,$B152,'Petty expenses'!$C$3:$C$1002,$C152))</f>
        <v/>
      </c>
      <c r="N152" s="13">
        <f>IF($A152="","",$F152+$H152-$M152)</f>
        <v/>
      </c>
      <c r="O152" s="5" t="n"/>
      <c r="P152" s="13">
        <f>IF(OR($A152="",$O152=""),"",$O152-$N152)</f>
        <v/>
      </c>
      <c r="Q152" s="4" t="n"/>
      <c r="R152" s="5" t="n"/>
      <c r="S152" s="4" t="n"/>
      <c r="T152" s="7">
        <f>IF(OR($A152="",$O152=""),"",IF($P152=0,"Balanced",IF($Q152="","Reason needed",IF($P152&lt;0,"Short","Over"))))</f>
        <v/>
      </c>
      <c r="U152" s="13">
        <f>IF($A152="","",$H152+$I152+$J152+$K152)</f>
        <v/>
      </c>
      <c r="V152" s="14">
        <f>IF($A152="","",DATE(YEAR($A152),MONTH($A152),1))</f>
        <v/>
      </c>
      <c r="W152" s="7">
        <f>IF($A152="","",$A152&amp;"|"&amp;$B152&amp;"|"&amp;$C152)</f>
        <v/>
      </c>
    </row>
    <row r="153">
      <c r="A153" s="12" t="n"/>
      <c r="B153" s="4" t="n"/>
      <c r="C153" s="4" t="n"/>
      <c r="D153" s="4" t="n"/>
      <c r="E153" s="4" t="n"/>
      <c r="F153" s="5" t="n"/>
      <c r="G153" s="5" t="n"/>
      <c r="H153" s="5" t="n"/>
      <c r="I153" s="5" t="n"/>
      <c r="J153" s="5" t="n"/>
      <c r="K153" s="5" t="n"/>
      <c r="L153" s="5" t="n"/>
      <c r="M153" s="13">
        <f>IF($A153="","",SUMIFS('Petty expenses'!$E$3:$E$1002,'Petty expenses'!$A$3:$A$1002,$A153,'Petty expenses'!$B$3:$B$1002,$B153,'Petty expenses'!$C$3:$C$1002,$C153))</f>
        <v/>
      </c>
      <c r="N153" s="13">
        <f>IF($A153="","",$F153+$H153-$M153)</f>
        <v/>
      </c>
      <c r="O153" s="5" t="n"/>
      <c r="P153" s="13">
        <f>IF(OR($A153="",$O153=""),"",$O153-$N153)</f>
        <v/>
      </c>
      <c r="Q153" s="4" t="n"/>
      <c r="R153" s="5" t="n"/>
      <c r="S153" s="4" t="n"/>
      <c r="T153" s="7">
        <f>IF(OR($A153="",$O153=""),"",IF($P153=0,"Balanced",IF($Q153="","Reason needed",IF($P153&lt;0,"Short","Over"))))</f>
        <v/>
      </c>
      <c r="U153" s="13">
        <f>IF($A153="","",$H153+$I153+$J153+$K153)</f>
        <v/>
      </c>
      <c r="V153" s="14">
        <f>IF($A153="","",DATE(YEAR($A153),MONTH($A153),1))</f>
        <v/>
      </c>
      <c r="W153" s="7">
        <f>IF($A153="","",$A153&amp;"|"&amp;$B153&amp;"|"&amp;$C153)</f>
        <v/>
      </c>
    </row>
    <row r="154">
      <c r="A154" s="12" t="n"/>
      <c r="B154" s="4" t="n"/>
      <c r="C154" s="4" t="n"/>
      <c r="D154" s="4" t="n"/>
      <c r="E154" s="4" t="n"/>
      <c r="F154" s="5" t="n"/>
      <c r="G154" s="5" t="n"/>
      <c r="H154" s="5" t="n"/>
      <c r="I154" s="5" t="n"/>
      <c r="J154" s="5" t="n"/>
      <c r="K154" s="5" t="n"/>
      <c r="L154" s="5" t="n"/>
      <c r="M154" s="13">
        <f>IF($A154="","",SUMIFS('Petty expenses'!$E$3:$E$1002,'Petty expenses'!$A$3:$A$1002,$A154,'Petty expenses'!$B$3:$B$1002,$B154,'Petty expenses'!$C$3:$C$1002,$C154))</f>
        <v/>
      </c>
      <c r="N154" s="13">
        <f>IF($A154="","",$F154+$H154-$M154)</f>
        <v/>
      </c>
      <c r="O154" s="5" t="n"/>
      <c r="P154" s="13">
        <f>IF(OR($A154="",$O154=""),"",$O154-$N154)</f>
        <v/>
      </c>
      <c r="Q154" s="4" t="n"/>
      <c r="R154" s="5" t="n"/>
      <c r="S154" s="4" t="n"/>
      <c r="T154" s="7">
        <f>IF(OR($A154="",$O154=""),"",IF($P154=0,"Balanced",IF($Q154="","Reason needed",IF($P154&lt;0,"Short","Over"))))</f>
        <v/>
      </c>
      <c r="U154" s="13">
        <f>IF($A154="","",$H154+$I154+$J154+$K154)</f>
        <v/>
      </c>
      <c r="V154" s="14">
        <f>IF($A154="","",DATE(YEAR($A154),MONTH($A154),1))</f>
        <v/>
      </c>
      <c r="W154" s="7">
        <f>IF($A154="","",$A154&amp;"|"&amp;$B154&amp;"|"&amp;$C154)</f>
        <v/>
      </c>
    </row>
    <row r="155">
      <c r="A155" s="12" t="n"/>
      <c r="B155" s="4" t="n"/>
      <c r="C155" s="4" t="n"/>
      <c r="D155" s="4" t="n"/>
      <c r="E155" s="4" t="n"/>
      <c r="F155" s="5" t="n"/>
      <c r="G155" s="5" t="n"/>
      <c r="H155" s="5" t="n"/>
      <c r="I155" s="5" t="n"/>
      <c r="J155" s="5" t="n"/>
      <c r="K155" s="5" t="n"/>
      <c r="L155" s="5" t="n"/>
      <c r="M155" s="13">
        <f>IF($A155="","",SUMIFS('Petty expenses'!$E$3:$E$1002,'Petty expenses'!$A$3:$A$1002,$A155,'Petty expenses'!$B$3:$B$1002,$B155,'Petty expenses'!$C$3:$C$1002,$C155))</f>
        <v/>
      </c>
      <c r="N155" s="13">
        <f>IF($A155="","",$F155+$H155-$M155)</f>
        <v/>
      </c>
      <c r="O155" s="5" t="n"/>
      <c r="P155" s="13">
        <f>IF(OR($A155="",$O155=""),"",$O155-$N155)</f>
        <v/>
      </c>
      <c r="Q155" s="4" t="n"/>
      <c r="R155" s="5" t="n"/>
      <c r="S155" s="4" t="n"/>
      <c r="T155" s="7">
        <f>IF(OR($A155="",$O155=""),"",IF($P155=0,"Balanced",IF($Q155="","Reason needed",IF($P155&lt;0,"Short","Over"))))</f>
        <v/>
      </c>
      <c r="U155" s="13">
        <f>IF($A155="","",$H155+$I155+$J155+$K155)</f>
        <v/>
      </c>
      <c r="V155" s="14">
        <f>IF($A155="","",DATE(YEAR($A155),MONTH($A155),1))</f>
        <v/>
      </c>
      <c r="W155" s="7">
        <f>IF($A155="","",$A155&amp;"|"&amp;$B155&amp;"|"&amp;$C155)</f>
        <v/>
      </c>
    </row>
    <row r="156">
      <c r="A156" s="12" t="n"/>
      <c r="B156" s="4" t="n"/>
      <c r="C156" s="4" t="n"/>
      <c r="D156" s="4" t="n"/>
      <c r="E156" s="4" t="n"/>
      <c r="F156" s="5" t="n"/>
      <c r="G156" s="5" t="n"/>
      <c r="H156" s="5" t="n"/>
      <c r="I156" s="5" t="n"/>
      <c r="J156" s="5" t="n"/>
      <c r="K156" s="5" t="n"/>
      <c r="L156" s="5" t="n"/>
      <c r="M156" s="13">
        <f>IF($A156="","",SUMIFS('Petty expenses'!$E$3:$E$1002,'Petty expenses'!$A$3:$A$1002,$A156,'Petty expenses'!$B$3:$B$1002,$B156,'Petty expenses'!$C$3:$C$1002,$C156))</f>
        <v/>
      </c>
      <c r="N156" s="13">
        <f>IF($A156="","",$F156+$H156-$M156)</f>
        <v/>
      </c>
      <c r="O156" s="5" t="n"/>
      <c r="P156" s="13">
        <f>IF(OR($A156="",$O156=""),"",$O156-$N156)</f>
        <v/>
      </c>
      <c r="Q156" s="4" t="n"/>
      <c r="R156" s="5" t="n"/>
      <c r="S156" s="4" t="n"/>
      <c r="T156" s="7">
        <f>IF(OR($A156="",$O156=""),"",IF($P156=0,"Balanced",IF($Q156="","Reason needed",IF($P156&lt;0,"Short","Over"))))</f>
        <v/>
      </c>
      <c r="U156" s="13">
        <f>IF($A156="","",$H156+$I156+$J156+$K156)</f>
        <v/>
      </c>
      <c r="V156" s="14">
        <f>IF($A156="","",DATE(YEAR($A156),MONTH($A156),1))</f>
        <v/>
      </c>
      <c r="W156" s="7">
        <f>IF($A156="","",$A156&amp;"|"&amp;$B156&amp;"|"&amp;$C156)</f>
        <v/>
      </c>
    </row>
    <row r="157">
      <c r="A157" s="12" t="n"/>
      <c r="B157" s="4" t="n"/>
      <c r="C157" s="4" t="n"/>
      <c r="D157" s="4" t="n"/>
      <c r="E157" s="4" t="n"/>
      <c r="F157" s="5" t="n"/>
      <c r="G157" s="5" t="n"/>
      <c r="H157" s="5" t="n"/>
      <c r="I157" s="5" t="n"/>
      <c r="J157" s="5" t="n"/>
      <c r="K157" s="5" t="n"/>
      <c r="L157" s="5" t="n"/>
      <c r="M157" s="13">
        <f>IF($A157="","",SUMIFS('Petty expenses'!$E$3:$E$1002,'Petty expenses'!$A$3:$A$1002,$A157,'Petty expenses'!$B$3:$B$1002,$B157,'Petty expenses'!$C$3:$C$1002,$C157))</f>
        <v/>
      </c>
      <c r="N157" s="13">
        <f>IF($A157="","",$F157+$H157-$M157)</f>
        <v/>
      </c>
      <c r="O157" s="5" t="n"/>
      <c r="P157" s="13">
        <f>IF(OR($A157="",$O157=""),"",$O157-$N157)</f>
        <v/>
      </c>
      <c r="Q157" s="4" t="n"/>
      <c r="R157" s="5" t="n"/>
      <c r="S157" s="4" t="n"/>
      <c r="T157" s="7">
        <f>IF(OR($A157="",$O157=""),"",IF($P157=0,"Balanced",IF($Q157="","Reason needed",IF($P157&lt;0,"Short","Over"))))</f>
        <v/>
      </c>
      <c r="U157" s="13">
        <f>IF($A157="","",$H157+$I157+$J157+$K157)</f>
        <v/>
      </c>
      <c r="V157" s="14">
        <f>IF($A157="","",DATE(YEAR($A157),MONTH($A157),1))</f>
        <v/>
      </c>
      <c r="W157" s="7">
        <f>IF($A157="","",$A157&amp;"|"&amp;$B157&amp;"|"&amp;$C157)</f>
        <v/>
      </c>
    </row>
    <row r="158">
      <c r="A158" s="12" t="n"/>
      <c r="B158" s="4" t="n"/>
      <c r="C158" s="4" t="n"/>
      <c r="D158" s="4" t="n"/>
      <c r="E158" s="4" t="n"/>
      <c r="F158" s="5" t="n"/>
      <c r="G158" s="5" t="n"/>
      <c r="H158" s="5" t="n"/>
      <c r="I158" s="5" t="n"/>
      <c r="J158" s="5" t="n"/>
      <c r="K158" s="5" t="n"/>
      <c r="L158" s="5" t="n"/>
      <c r="M158" s="13">
        <f>IF($A158="","",SUMIFS('Petty expenses'!$E$3:$E$1002,'Petty expenses'!$A$3:$A$1002,$A158,'Petty expenses'!$B$3:$B$1002,$B158,'Petty expenses'!$C$3:$C$1002,$C158))</f>
        <v/>
      </c>
      <c r="N158" s="13">
        <f>IF($A158="","",$F158+$H158-$M158)</f>
        <v/>
      </c>
      <c r="O158" s="5" t="n"/>
      <c r="P158" s="13">
        <f>IF(OR($A158="",$O158=""),"",$O158-$N158)</f>
        <v/>
      </c>
      <c r="Q158" s="4" t="n"/>
      <c r="R158" s="5" t="n"/>
      <c r="S158" s="4" t="n"/>
      <c r="T158" s="7">
        <f>IF(OR($A158="",$O158=""),"",IF($P158=0,"Balanced",IF($Q158="","Reason needed",IF($P158&lt;0,"Short","Over"))))</f>
        <v/>
      </c>
      <c r="U158" s="13">
        <f>IF($A158="","",$H158+$I158+$J158+$K158)</f>
        <v/>
      </c>
      <c r="V158" s="14">
        <f>IF($A158="","",DATE(YEAR($A158),MONTH($A158),1))</f>
        <v/>
      </c>
      <c r="W158" s="7">
        <f>IF($A158="","",$A158&amp;"|"&amp;$B158&amp;"|"&amp;$C158)</f>
        <v/>
      </c>
    </row>
    <row r="159">
      <c r="A159" s="12" t="n"/>
      <c r="B159" s="4" t="n"/>
      <c r="C159" s="4" t="n"/>
      <c r="D159" s="4" t="n"/>
      <c r="E159" s="4" t="n"/>
      <c r="F159" s="5" t="n"/>
      <c r="G159" s="5" t="n"/>
      <c r="H159" s="5" t="n"/>
      <c r="I159" s="5" t="n"/>
      <c r="J159" s="5" t="n"/>
      <c r="K159" s="5" t="n"/>
      <c r="L159" s="5" t="n"/>
      <c r="M159" s="13">
        <f>IF($A159="","",SUMIFS('Petty expenses'!$E$3:$E$1002,'Petty expenses'!$A$3:$A$1002,$A159,'Petty expenses'!$B$3:$B$1002,$B159,'Petty expenses'!$C$3:$C$1002,$C159))</f>
        <v/>
      </c>
      <c r="N159" s="13">
        <f>IF($A159="","",$F159+$H159-$M159)</f>
        <v/>
      </c>
      <c r="O159" s="5" t="n"/>
      <c r="P159" s="13">
        <f>IF(OR($A159="",$O159=""),"",$O159-$N159)</f>
        <v/>
      </c>
      <c r="Q159" s="4" t="n"/>
      <c r="R159" s="5" t="n"/>
      <c r="S159" s="4" t="n"/>
      <c r="T159" s="7">
        <f>IF(OR($A159="",$O159=""),"",IF($P159=0,"Balanced",IF($Q159="","Reason needed",IF($P159&lt;0,"Short","Over"))))</f>
        <v/>
      </c>
      <c r="U159" s="13">
        <f>IF($A159="","",$H159+$I159+$J159+$K159)</f>
        <v/>
      </c>
      <c r="V159" s="14">
        <f>IF($A159="","",DATE(YEAR($A159),MONTH($A159),1))</f>
        <v/>
      </c>
      <c r="W159" s="7">
        <f>IF($A159="","",$A159&amp;"|"&amp;$B159&amp;"|"&amp;$C159)</f>
        <v/>
      </c>
    </row>
    <row r="160">
      <c r="A160" s="12" t="n"/>
      <c r="B160" s="4" t="n"/>
      <c r="C160" s="4" t="n"/>
      <c r="D160" s="4" t="n"/>
      <c r="E160" s="4" t="n"/>
      <c r="F160" s="5" t="n"/>
      <c r="G160" s="5" t="n"/>
      <c r="H160" s="5" t="n"/>
      <c r="I160" s="5" t="n"/>
      <c r="J160" s="5" t="n"/>
      <c r="K160" s="5" t="n"/>
      <c r="L160" s="5" t="n"/>
      <c r="M160" s="13">
        <f>IF($A160="","",SUMIFS('Petty expenses'!$E$3:$E$1002,'Petty expenses'!$A$3:$A$1002,$A160,'Petty expenses'!$B$3:$B$1002,$B160,'Petty expenses'!$C$3:$C$1002,$C160))</f>
        <v/>
      </c>
      <c r="N160" s="13">
        <f>IF($A160="","",$F160+$H160-$M160)</f>
        <v/>
      </c>
      <c r="O160" s="5" t="n"/>
      <c r="P160" s="13">
        <f>IF(OR($A160="",$O160=""),"",$O160-$N160)</f>
        <v/>
      </c>
      <c r="Q160" s="4" t="n"/>
      <c r="R160" s="5" t="n"/>
      <c r="S160" s="4" t="n"/>
      <c r="T160" s="7">
        <f>IF(OR($A160="",$O160=""),"",IF($P160=0,"Balanced",IF($Q160="","Reason needed",IF($P160&lt;0,"Short","Over"))))</f>
        <v/>
      </c>
      <c r="U160" s="13">
        <f>IF($A160="","",$H160+$I160+$J160+$K160)</f>
        <v/>
      </c>
      <c r="V160" s="14">
        <f>IF($A160="","",DATE(YEAR($A160),MONTH($A160),1))</f>
        <v/>
      </c>
      <c r="W160" s="7">
        <f>IF($A160="","",$A160&amp;"|"&amp;$B160&amp;"|"&amp;$C160)</f>
        <v/>
      </c>
    </row>
    <row r="161">
      <c r="A161" s="12" t="n"/>
      <c r="B161" s="4" t="n"/>
      <c r="C161" s="4" t="n"/>
      <c r="D161" s="4" t="n"/>
      <c r="E161" s="4" t="n"/>
      <c r="F161" s="5" t="n"/>
      <c r="G161" s="5" t="n"/>
      <c r="H161" s="5" t="n"/>
      <c r="I161" s="5" t="n"/>
      <c r="J161" s="5" t="n"/>
      <c r="K161" s="5" t="n"/>
      <c r="L161" s="5" t="n"/>
      <c r="M161" s="13">
        <f>IF($A161="","",SUMIFS('Petty expenses'!$E$3:$E$1002,'Petty expenses'!$A$3:$A$1002,$A161,'Petty expenses'!$B$3:$B$1002,$B161,'Petty expenses'!$C$3:$C$1002,$C161))</f>
        <v/>
      </c>
      <c r="N161" s="13">
        <f>IF($A161="","",$F161+$H161-$M161)</f>
        <v/>
      </c>
      <c r="O161" s="5" t="n"/>
      <c r="P161" s="13">
        <f>IF(OR($A161="",$O161=""),"",$O161-$N161)</f>
        <v/>
      </c>
      <c r="Q161" s="4" t="n"/>
      <c r="R161" s="5" t="n"/>
      <c r="S161" s="4" t="n"/>
      <c r="T161" s="7">
        <f>IF(OR($A161="",$O161=""),"",IF($P161=0,"Balanced",IF($Q161="","Reason needed",IF($P161&lt;0,"Short","Over"))))</f>
        <v/>
      </c>
      <c r="U161" s="13">
        <f>IF($A161="","",$H161+$I161+$J161+$K161)</f>
        <v/>
      </c>
      <c r="V161" s="14">
        <f>IF($A161="","",DATE(YEAR($A161),MONTH($A161),1))</f>
        <v/>
      </c>
      <c r="W161" s="7">
        <f>IF($A161="","",$A161&amp;"|"&amp;$B161&amp;"|"&amp;$C161)</f>
        <v/>
      </c>
    </row>
    <row r="162">
      <c r="A162" s="12" t="n"/>
      <c r="B162" s="4" t="n"/>
      <c r="C162" s="4" t="n"/>
      <c r="D162" s="4" t="n"/>
      <c r="E162" s="4" t="n"/>
      <c r="F162" s="5" t="n"/>
      <c r="G162" s="5" t="n"/>
      <c r="H162" s="5" t="n"/>
      <c r="I162" s="5" t="n"/>
      <c r="J162" s="5" t="n"/>
      <c r="K162" s="5" t="n"/>
      <c r="L162" s="5" t="n"/>
      <c r="M162" s="13">
        <f>IF($A162="","",SUMIFS('Petty expenses'!$E$3:$E$1002,'Petty expenses'!$A$3:$A$1002,$A162,'Petty expenses'!$B$3:$B$1002,$B162,'Petty expenses'!$C$3:$C$1002,$C162))</f>
        <v/>
      </c>
      <c r="N162" s="13">
        <f>IF($A162="","",$F162+$H162-$M162)</f>
        <v/>
      </c>
      <c r="O162" s="5" t="n"/>
      <c r="P162" s="13">
        <f>IF(OR($A162="",$O162=""),"",$O162-$N162)</f>
        <v/>
      </c>
      <c r="Q162" s="4" t="n"/>
      <c r="R162" s="5" t="n"/>
      <c r="S162" s="4" t="n"/>
      <c r="T162" s="7">
        <f>IF(OR($A162="",$O162=""),"",IF($P162=0,"Balanced",IF($Q162="","Reason needed",IF($P162&lt;0,"Short","Over"))))</f>
        <v/>
      </c>
      <c r="U162" s="13">
        <f>IF($A162="","",$H162+$I162+$J162+$K162)</f>
        <v/>
      </c>
      <c r="V162" s="14">
        <f>IF($A162="","",DATE(YEAR($A162),MONTH($A162),1))</f>
        <v/>
      </c>
      <c r="W162" s="7">
        <f>IF($A162="","",$A162&amp;"|"&amp;$B162&amp;"|"&amp;$C162)</f>
        <v/>
      </c>
    </row>
    <row r="163">
      <c r="A163" s="12" t="n"/>
      <c r="B163" s="4" t="n"/>
      <c r="C163" s="4" t="n"/>
      <c r="D163" s="4" t="n"/>
      <c r="E163" s="4" t="n"/>
      <c r="F163" s="5" t="n"/>
      <c r="G163" s="5" t="n"/>
      <c r="H163" s="5" t="n"/>
      <c r="I163" s="5" t="n"/>
      <c r="J163" s="5" t="n"/>
      <c r="K163" s="5" t="n"/>
      <c r="L163" s="5" t="n"/>
      <c r="M163" s="13">
        <f>IF($A163="","",SUMIFS('Petty expenses'!$E$3:$E$1002,'Petty expenses'!$A$3:$A$1002,$A163,'Petty expenses'!$B$3:$B$1002,$B163,'Petty expenses'!$C$3:$C$1002,$C163))</f>
        <v/>
      </c>
      <c r="N163" s="13">
        <f>IF($A163="","",$F163+$H163-$M163)</f>
        <v/>
      </c>
      <c r="O163" s="5" t="n"/>
      <c r="P163" s="13">
        <f>IF(OR($A163="",$O163=""),"",$O163-$N163)</f>
        <v/>
      </c>
      <c r="Q163" s="4" t="n"/>
      <c r="R163" s="5" t="n"/>
      <c r="S163" s="4" t="n"/>
      <c r="T163" s="7">
        <f>IF(OR($A163="",$O163=""),"",IF($P163=0,"Balanced",IF($Q163="","Reason needed",IF($P163&lt;0,"Short","Over"))))</f>
        <v/>
      </c>
      <c r="U163" s="13">
        <f>IF($A163="","",$H163+$I163+$J163+$K163)</f>
        <v/>
      </c>
      <c r="V163" s="14">
        <f>IF($A163="","",DATE(YEAR($A163),MONTH($A163),1))</f>
        <v/>
      </c>
      <c r="W163" s="7">
        <f>IF($A163="","",$A163&amp;"|"&amp;$B163&amp;"|"&amp;$C163)</f>
        <v/>
      </c>
    </row>
    <row r="164">
      <c r="A164" s="12" t="n"/>
      <c r="B164" s="4" t="n"/>
      <c r="C164" s="4" t="n"/>
      <c r="D164" s="4" t="n"/>
      <c r="E164" s="4" t="n"/>
      <c r="F164" s="5" t="n"/>
      <c r="G164" s="5" t="n"/>
      <c r="H164" s="5" t="n"/>
      <c r="I164" s="5" t="n"/>
      <c r="J164" s="5" t="n"/>
      <c r="K164" s="5" t="n"/>
      <c r="L164" s="5" t="n"/>
      <c r="M164" s="13">
        <f>IF($A164="","",SUMIFS('Petty expenses'!$E$3:$E$1002,'Petty expenses'!$A$3:$A$1002,$A164,'Petty expenses'!$B$3:$B$1002,$B164,'Petty expenses'!$C$3:$C$1002,$C164))</f>
        <v/>
      </c>
      <c r="N164" s="13">
        <f>IF($A164="","",$F164+$H164-$M164)</f>
        <v/>
      </c>
      <c r="O164" s="5" t="n"/>
      <c r="P164" s="13">
        <f>IF(OR($A164="",$O164=""),"",$O164-$N164)</f>
        <v/>
      </c>
      <c r="Q164" s="4" t="n"/>
      <c r="R164" s="5" t="n"/>
      <c r="S164" s="4" t="n"/>
      <c r="T164" s="7">
        <f>IF(OR($A164="",$O164=""),"",IF($P164=0,"Balanced",IF($Q164="","Reason needed",IF($P164&lt;0,"Short","Over"))))</f>
        <v/>
      </c>
      <c r="U164" s="13">
        <f>IF($A164="","",$H164+$I164+$J164+$K164)</f>
        <v/>
      </c>
      <c r="V164" s="14">
        <f>IF($A164="","",DATE(YEAR($A164),MONTH($A164),1))</f>
        <v/>
      </c>
      <c r="W164" s="7">
        <f>IF($A164="","",$A164&amp;"|"&amp;$B164&amp;"|"&amp;$C164)</f>
        <v/>
      </c>
    </row>
    <row r="165">
      <c r="A165" s="12" t="n"/>
      <c r="B165" s="4" t="n"/>
      <c r="C165" s="4" t="n"/>
      <c r="D165" s="4" t="n"/>
      <c r="E165" s="4" t="n"/>
      <c r="F165" s="5" t="n"/>
      <c r="G165" s="5" t="n"/>
      <c r="H165" s="5" t="n"/>
      <c r="I165" s="5" t="n"/>
      <c r="J165" s="5" t="n"/>
      <c r="K165" s="5" t="n"/>
      <c r="L165" s="5" t="n"/>
      <c r="M165" s="13">
        <f>IF($A165="","",SUMIFS('Petty expenses'!$E$3:$E$1002,'Petty expenses'!$A$3:$A$1002,$A165,'Petty expenses'!$B$3:$B$1002,$B165,'Petty expenses'!$C$3:$C$1002,$C165))</f>
        <v/>
      </c>
      <c r="N165" s="13">
        <f>IF($A165="","",$F165+$H165-$M165)</f>
        <v/>
      </c>
      <c r="O165" s="5" t="n"/>
      <c r="P165" s="13">
        <f>IF(OR($A165="",$O165=""),"",$O165-$N165)</f>
        <v/>
      </c>
      <c r="Q165" s="4" t="n"/>
      <c r="R165" s="5" t="n"/>
      <c r="S165" s="4" t="n"/>
      <c r="T165" s="7">
        <f>IF(OR($A165="",$O165=""),"",IF($P165=0,"Balanced",IF($Q165="","Reason needed",IF($P165&lt;0,"Short","Over"))))</f>
        <v/>
      </c>
      <c r="U165" s="13">
        <f>IF($A165="","",$H165+$I165+$J165+$K165)</f>
        <v/>
      </c>
      <c r="V165" s="14">
        <f>IF($A165="","",DATE(YEAR($A165),MONTH($A165),1))</f>
        <v/>
      </c>
      <c r="W165" s="7">
        <f>IF($A165="","",$A165&amp;"|"&amp;$B165&amp;"|"&amp;$C165)</f>
        <v/>
      </c>
    </row>
    <row r="166">
      <c r="A166" s="12" t="n"/>
      <c r="B166" s="4" t="n"/>
      <c r="C166" s="4" t="n"/>
      <c r="D166" s="4" t="n"/>
      <c r="E166" s="4" t="n"/>
      <c r="F166" s="5" t="n"/>
      <c r="G166" s="5" t="n"/>
      <c r="H166" s="5" t="n"/>
      <c r="I166" s="5" t="n"/>
      <c r="J166" s="5" t="n"/>
      <c r="K166" s="5" t="n"/>
      <c r="L166" s="5" t="n"/>
      <c r="M166" s="13">
        <f>IF($A166="","",SUMIFS('Petty expenses'!$E$3:$E$1002,'Petty expenses'!$A$3:$A$1002,$A166,'Petty expenses'!$B$3:$B$1002,$B166,'Petty expenses'!$C$3:$C$1002,$C166))</f>
        <v/>
      </c>
      <c r="N166" s="13">
        <f>IF($A166="","",$F166+$H166-$M166)</f>
        <v/>
      </c>
      <c r="O166" s="5" t="n"/>
      <c r="P166" s="13">
        <f>IF(OR($A166="",$O166=""),"",$O166-$N166)</f>
        <v/>
      </c>
      <c r="Q166" s="4" t="n"/>
      <c r="R166" s="5" t="n"/>
      <c r="S166" s="4" t="n"/>
      <c r="T166" s="7">
        <f>IF(OR($A166="",$O166=""),"",IF($P166=0,"Balanced",IF($Q166="","Reason needed",IF($P166&lt;0,"Short","Over"))))</f>
        <v/>
      </c>
      <c r="U166" s="13">
        <f>IF($A166="","",$H166+$I166+$J166+$K166)</f>
        <v/>
      </c>
      <c r="V166" s="14">
        <f>IF($A166="","",DATE(YEAR($A166),MONTH($A166),1))</f>
        <v/>
      </c>
      <c r="W166" s="7">
        <f>IF($A166="","",$A166&amp;"|"&amp;$B166&amp;"|"&amp;$C166)</f>
        <v/>
      </c>
    </row>
    <row r="167">
      <c r="A167" s="12" t="n"/>
      <c r="B167" s="4" t="n"/>
      <c r="C167" s="4" t="n"/>
      <c r="D167" s="4" t="n"/>
      <c r="E167" s="4" t="n"/>
      <c r="F167" s="5" t="n"/>
      <c r="G167" s="5" t="n"/>
      <c r="H167" s="5" t="n"/>
      <c r="I167" s="5" t="n"/>
      <c r="J167" s="5" t="n"/>
      <c r="K167" s="5" t="n"/>
      <c r="L167" s="5" t="n"/>
      <c r="M167" s="13">
        <f>IF($A167="","",SUMIFS('Petty expenses'!$E$3:$E$1002,'Petty expenses'!$A$3:$A$1002,$A167,'Petty expenses'!$B$3:$B$1002,$B167,'Petty expenses'!$C$3:$C$1002,$C167))</f>
        <v/>
      </c>
      <c r="N167" s="13">
        <f>IF($A167="","",$F167+$H167-$M167)</f>
        <v/>
      </c>
      <c r="O167" s="5" t="n"/>
      <c r="P167" s="13">
        <f>IF(OR($A167="",$O167=""),"",$O167-$N167)</f>
        <v/>
      </c>
      <c r="Q167" s="4" t="n"/>
      <c r="R167" s="5" t="n"/>
      <c r="S167" s="4" t="n"/>
      <c r="T167" s="7">
        <f>IF(OR($A167="",$O167=""),"",IF($P167=0,"Balanced",IF($Q167="","Reason needed",IF($P167&lt;0,"Short","Over"))))</f>
        <v/>
      </c>
      <c r="U167" s="13">
        <f>IF($A167="","",$H167+$I167+$J167+$K167)</f>
        <v/>
      </c>
      <c r="V167" s="14">
        <f>IF($A167="","",DATE(YEAR($A167),MONTH($A167),1))</f>
        <v/>
      </c>
      <c r="W167" s="7">
        <f>IF($A167="","",$A167&amp;"|"&amp;$B167&amp;"|"&amp;$C167)</f>
        <v/>
      </c>
    </row>
    <row r="168">
      <c r="A168" s="12" t="n"/>
      <c r="B168" s="4" t="n"/>
      <c r="C168" s="4" t="n"/>
      <c r="D168" s="4" t="n"/>
      <c r="E168" s="4" t="n"/>
      <c r="F168" s="5" t="n"/>
      <c r="G168" s="5" t="n"/>
      <c r="H168" s="5" t="n"/>
      <c r="I168" s="5" t="n"/>
      <c r="J168" s="5" t="n"/>
      <c r="K168" s="5" t="n"/>
      <c r="L168" s="5" t="n"/>
      <c r="M168" s="13">
        <f>IF($A168="","",SUMIFS('Petty expenses'!$E$3:$E$1002,'Petty expenses'!$A$3:$A$1002,$A168,'Petty expenses'!$B$3:$B$1002,$B168,'Petty expenses'!$C$3:$C$1002,$C168))</f>
        <v/>
      </c>
      <c r="N168" s="13">
        <f>IF($A168="","",$F168+$H168-$M168)</f>
        <v/>
      </c>
      <c r="O168" s="5" t="n"/>
      <c r="P168" s="13">
        <f>IF(OR($A168="",$O168=""),"",$O168-$N168)</f>
        <v/>
      </c>
      <c r="Q168" s="4" t="n"/>
      <c r="R168" s="5" t="n"/>
      <c r="S168" s="4" t="n"/>
      <c r="T168" s="7">
        <f>IF(OR($A168="",$O168=""),"",IF($P168=0,"Balanced",IF($Q168="","Reason needed",IF($P168&lt;0,"Short","Over"))))</f>
        <v/>
      </c>
      <c r="U168" s="13">
        <f>IF($A168="","",$H168+$I168+$J168+$K168)</f>
        <v/>
      </c>
      <c r="V168" s="14">
        <f>IF($A168="","",DATE(YEAR($A168),MONTH($A168),1))</f>
        <v/>
      </c>
      <c r="W168" s="7">
        <f>IF($A168="","",$A168&amp;"|"&amp;$B168&amp;"|"&amp;$C168)</f>
        <v/>
      </c>
    </row>
    <row r="169">
      <c r="A169" s="12" t="n"/>
      <c r="B169" s="4" t="n"/>
      <c r="C169" s="4" t="n"/>
      <c r="D169" s="4" t="n"/>
      <c r="E169" s="4" t="n"/>
      <c r="F169" s="5" t="n"/>
      <c r="G169" s="5" t="n"/>
      <c r="H169" s="5" t="n"/>
      <c r="I169" s="5" t="n"/>
      <c r="J169" s="5" t="n"/>
      <c r="K169" s="5" t="n"/>
      <c r="L169" s="5" t="n"/>
      <c r="M169" s="13">
        <f>IF($A169="","",SUMIFS('Petty expenses'!$E$3:$E$1002,'Petty expenses'!$A$3:$A$1002,$A169,'Petty expenses'!$B$3:$B$1002,$B169,'Petty expenses'!$C$3:$C$1002,$C169))</f>
        <v/>
      </c>
      <c r="N169" s="13">
        <f>IF($A169="","",$F169+$H169-$M169)</f>
        <v/>
      </c>
      <c r="O169" s="5" t="n"/>
      <c r="P169" s="13">
        <f>IF(OR($A169="",$O169=""),"",$O169-$N169)</f>
        <v/>
      </c>
      <c r="Q169" s="4" t="n"/>
      <c r="R169" s="5" t="n"/>
      <c r="S169" s="4" t="n"/>
      <c r="T169" s="7">
        <f>IF(OR($A169="",$O169=""),"",IF($P169=0,"Balanced",IF($Q169="","Reason needed",IF($P169&lt;0,"Short","Over"))))</f>
        <v/>
      </c>
      <c r="U169" s="13">
        <f>IF($A169="","",$H169+$I169+$J169+$K169)</f>
        <v/>
      </c>
      <c r="V169" s="14">
        <f>IF($A169="","",DATE(YEAR($A169),MONTH($A169),1))</f>
        <v/>
      </c>
      <c r="W169" s="7">
        <f>IF($A169="","",$A169&amp;"|"&amp;$B169&amp;"|"&amp;$C169)</f>
        <v/>
      </c>
    </row>
    <row r="170">
      <c r="A170" s="12" t="n"/>
      <c r="B170" s="4" t="n"/>
      <c r="C170" s="4" t="n"/>
      <c r="D170" s="4" t="n"/>
      <c r="E170" s="4" t="n"/>
      <c r="F170" s="5" t="n"/>
      <c r="G170" s="5" t="n"/>
      <c r="H170" s="5" t="n"/>
      <c r="I170" s="5" t="n"/>
      <c r="J170" s="5" t="n"/>
      <c r="K170" s="5" t="n"/>
      <c r="L170" s="5" t="n"/>
      <c r="M170" s="13">
        <f>IF($A170="","",SUMIFS('Petty expenses'!$E$3:$E$1002,'Petty expenses'!$A$3:$A$1002,$A170,'Petty expenses'!$B$3:$B$1002,$B170,'Petty expenses'!$C$3:$C$1002,$C170))</f>
        <v/>
      </c>
      <c r="N170" s="13">
        <f>IF($A170="","",$F170+$H170-$M170)</f>
        <v/>
      </c>
      <c r="O170" s="5" t="n"/>
      <c r="P170" s="13">
        <f>IF(OR($A170="",$O170=""),"",$O170-$N170)</f>
        <v/>
      </c>
      <c r="Q170" s="4" t="n"/>
      <c r="R170" s="5" t="n"/>
      <c r="S170" s="4" t="n"/>
      <c r="T170" s="7">
        <f>IF(OR($A170="",$O170=""),"",IF($P170=0,"Balanced",IF($Q170="","Reason needed",IF($P170&lt;0,"Short","Over"))))</f>
        <v/>
      </c>
      <c r="U170" s="13">
        <f>IF($A170="","",$H170+$I170+$J170+$K170)</f>
        <v/>
      </c>
      <c r="V170" s="14">
        <f>IF($A170="","",DATE(YEAR($A170),MONTH($A170),1))</f>
        <v/>
      </c>
      <c r="W170" s="7">
        <f>IF($A170="","",$A170&amp;"|"&amp;$B170&amp;"|"&amp;$C170)</f>
        <v/>
      </c>
    </row>
    <row r="171">
      <c r="A171" s="12" t="n"/>
      <c r="B171" s="4" t="n"/>
      <c r="C171" s="4" t="n"/>
      <c r="D171" s="4" t="n"/>
      <c r="E171" s="4" t="n"/>
      <c r="F171" s="5" t="n"/>
      <c r="G171" s="5" t="n"/>
      <c r="H171" s="5" t="n"/>
      <c r="I171" s="5" t="n"/>
      <c r="J171" s="5" t="n"/>
      <c r="K171" s="5" t="n"/>
      <c r="L171" s="5" t="n"/>
      <c r="M171" s="13">
        <f>IF($A171="","",SUMIFS('Petty expenses'!$E$3:$E$1002,'Petty expenses'!$A$3:$A$1002,$A171,'Petty expenses'!$B$3:$B$1002,$B171,'Petty expenses'!$C$3:$C$1002,$C171))</f>
        <v/>
      </c>
      <c r="N171" s="13">
        <f>IF($A171="","",$F171+$H171-$M171)</f>
        <v/>
      </c>
      <c r="O171" s="5" t="n"/>
      <c r="P171" s="13">
        <f>IF(OR($A171="",$O171=""),"",$O171-$N171)</f>
        <v/>
      </c>
      <c r="Q171" s="4" t="n"/>
      <c r="R171" s="5" t="n"/>
      <c r="S171" s="4" t="n"/>
      <c r="T171" s="7">
        <f>IF(OR($A171="",$O171=""),"",IF($P171=0,"Balanced",IF($Q171="","Reason needed",IF($P171&lt;0,"Short","Over"))))</f>
        <v/>
      </c>
      <c r="U171" s="13">
        <f>IF($A171="","",$H171+$I171+$J171+$K171)</f>
        <v/>
      </c>
      <c r="V171" s="14">
        <f>IF($A171="","",DATE(YEAR($A171),MONTH($A171),1))</f>
        <v/>
      </c>
      <c r="W171" s="7">
        <f>IF($A171="","",$A171&amp;"|"&amp;$B171&amp;"|"&amp;$C171)</f>
        <v/>
      </c>
    </row>
    <row r="172">
      <c r="A172" s="12" t="n"/>
      <c r="B172" s="4" t="n"/>
      <c r="C172" s="4" t="n"/>
      <c r="D172" s="4" t="n"/>
      <c r="E172" s="4" t="n"/>
      <c r="F172" s="5" t="n"/>
      <c r="G172" s="5" t="n"/>
      <c r="H172" s="5" t="n"/>
      <c r="I172" s="5" t="n"/>
      <c r="J172" s="5" t="n"/>
      <c r="K172" s="5" t="n"/>
      <c r="L172" s="5" t="n"/>
      <c r="M172" s="13">
        <f>IF($A172="","",SUMIFS('Petty expenses'!$E$3:$E$1002,'Petty expenses'!$A$3:$A$1002,$A172,'Petty expenses'!$B$3:$B$1002,$B172,'Petty expenses'!$C$3:$C$1002,$C172))</f>
        <v/>
      </c>
      <c r="N172" s="13">
        <f>IF($A172="","",$F172+$H172-$M172)</f>
        <v/>
      </c>
      <c r="O172" s="5" t="n"/>
      <c r="P172" s="13">
        <f>IF(OR($A172="",$O172=""),"",$O172-$N172)</f>
        <v/>
      </c>
      <c r="Q172" s="4" t="n"/>
      <c r="R172" s="5" t="n"/>
      <c r="S172" s="4" t="n"/>
      <c r="T172" s="7">
        <f>IF(OR($A172="",$O172=""),"",IF($P172=0,"Balanced",IF($Q172="","Reason needed",IF($P172&lt;0,"Short","Over"))))</f>
        <v/>
      </c>
      <c r="U172" s="13">
        <f>IF($A172="","",$H172+$I172+$J172+$K172)</f>
        <v/>
      </c>
      <c r="V172" s="14">
        <f>IF($A172="","",DATE(YEAR($A172),MONTH($A172),1))</f>
        <v/>
      </c>
      <c r="W172" s="7">
        <f>IF($A172="","",$A172&amp;"|"&amp;$B172&amp;"|"&amp;$C172)</f>
        <v/>
      </c>
    </row>
    <row r="173">
      <c r="A173" s="12" t="n"/>
      <c r="B173" s="4" t="n"/>
      <c r="C173" s="4" t="n"/>
      <c r="D173" s="4" t="n"/>
      <c r="E173" s="4" t="n"/>
      <c r="F173" s="5" t="n"/>
      <c r="G173" s="5" t="n"/>
      <c r="H173" s="5" t="n"/>
      <c r="I173" s="5" t="n"/>
      <c r="J173" s="5" t="n"/>
      <c r="K173" s="5" t="n"/>
      <c r="L173" s="5" t="n"/>
      <c r="M173" s="13">
        <f>IF($A173="","",SUMIFS('Petty expenses'!$E$3:$E$1002,'Petty expenses'!$A$3:$A$1002,$A173,'Petty expenses'!$B$3:$B$1002,$B173,'Petty expenses'!$C$3:$C$1002,$C173))</f>
        <v/>
      </c>
      <c r="N173" s="13">
        <f>IF($A173="","",$F173+$H173-$M173)</f>
        <v/>
      </c>
      <c r="O173" s="5" t="n"/>
      <c r="P173" s="13">
        <f>IF(OR($A173="",$O173=""),"",$O173-$N173)</f>
        <v/>
      </c>
      <c r="Q173" s="4" t="n"/>
      <c r="R173" s="5" t="n"/>
      <c r="S173" s="4" t="n"/>
      <c r="T173" s="7">
        <f>IF(OR($A173="",$O173=""),"",IF($P173=0,"Balanced",IF($Q173="","Reason needed",IF($P173&lt;0,"Short","Over"))))</f>
        <v/>
      </c>
      <c r="U173" s="13">
        <f>IF($A173="","",$H173+$I173+$J173+$K173)</f>
        <v/>
      </c>
      <c r="V173" s="14">
        <f>IF($A173="","",DATE(YEAR($A173),MONTH($A173),1))</f>
        <v/>
      </c>
      <c r="W173" s="7">
        <f>IF($A173="","",$A173&amp;"|"&amp;$B173&amp;"|"&amp;$C173)</f>
        <v/>
      </c>
    </row>
    <row r="174">
      <c r="A174" s="12" t="n"/>
      <c r="B174" s="4" t="n"/>
      <c r="C174" s="4" t="n"/>
      <c r="D174" s="4" t="n"/>
      <c r="E174" s="4" t="n"/>
      <c r="F174" s="5" t="n"/>
      <c r="G174" s="5" t="n"/>
      <c r="H174" s="5" t="n"/>
      <c r="I174" s="5" t="n"/>
      <c r="J174" s="5" t="n"/>
      <c r="K174" s="5" t="n"/>
      <c r="L174" s="5" t="n"/>
      <c r="M174" s="13">
        <f>IF($A174="","",SUMIFS('Petty expenses'!$E$3:$E$1002,'Petty expenses'!$A$3:$A$1002,$A174,'Petty expenses'!$B$3:$B$1002,$B174,'Petty expenses'!$C$3:$C$1002,$C174))</f>
        <v/>
      </c>
      <c r="N174" s="13">
        <f>IF($A174="","",$F174+$H174-$M174)</f>
        <v/>
      </c>
      <c r="O174" s="5" t="n"/>
      <c r="P174" s="13">
        <f>IF(OR($A174="",$O174=""),"",$O174-$N174)</f>
        <v/>
      </c>
      <c r="Q174" s="4" t="n"/>
      <c r="R174" s="5" t="n"/>
      <c r="S174" s="4" t="n"/>
      <c r="T174" s="7">
        <f>IF(OR($A174="",$O174=""),"",IF($P174=0,"Balanced",IF($Q174="","Reason needed",IF($P174&lt;0,"Short","Over"))))</f>
        <v/>
      </c>
      <c r="U174" s="13">
        <f>IF($A174="","",$H174+$I174+$J174+$K174)</f>
        <v/>
      </c>
      <c r="V174" s="14">
        <f>IF($A174="","",DATE(YEAR($A174),MONTH($A174),1))</f>
        <v/>
      </c>
      <c r="W174" s="7">
        <f>IF($A174="","",$A174&amp;"|"&amp;$B174&amp;"|"&amp;$C174)</f>
        <v/>
      </c>
    </row>
    <row r="175">
      <c r="A175" s="12" t="n"/>
      <c r="B175" s="4" t="n"/>
      <c r="C175" s="4" t="n"/>
      <c r="D175" s="4" t="n"/>
      <c r="E175" s="4" t="n"/>
      <c r="F175" s="5" t="n"/>
      <c r="G175" s="5" t="n"/>
      <c r="H175" s="5" t="n"/>
      <c r="I175" s="5" t="n"/>
      <c r="J175" s="5" t="n"/>
      <c r="K175" s="5" t="n"/>
      <c r="L175" s="5" t="n"/>
      <c r="M175" s="13">
        <f>IF($A175="","",SUMIFS('Petty expenses'!$E$3:$E$1002,'Petty expenses'!$A$3:$A$1002,$A175,'Petty expenses'!$B$3:$B$1002,$B175,'Petty expenses'!$C$3:$C$1002,$C175))</f>
        <v/>
      </c>
      <c r="N175" s="13">
        <f>IF($A175="","",$F175+$H175-$M175)</f>
        <v/>
      </c>
      <c r="O175" s="5" t="n"/>
      <c r="P175" s="13">
        <f>IF(OR($A175="",$O175=""),"",$O175-$N175)</f>
        <v/>
      </c>
      <c r="Q175" s="4" t="n"/>
      <c r="R175" s="5" t="n"/>
      <c r="S175" s="4" t="n"/>
      <c r="T175" s="7">
        <f>IF(OR($A175="",$O175=""),"",IF($P175=0,"Balanced",IF($Q175="","Reason needed",IF($P175&lt;0,"Short","Over"))))</f>
        <v/>
      </c>
      <c r="U175" s="13">
        <f>IF($A175="","",$H175+$I175+$J175+$K175)</f>
        <v/>
      </c>
      <c r="V175" s="14">
        <f>IF($A175="","",DATE(YEAR($A175),MONTH($A175),1))</f>
        <v/>
      </c>
      <c r="W175" s="7">
        <f>IF($A175="","",$A175&amp;"|"&amp;$B175&amp;"|"&amp;$C175)</f>
        <v/>
      </c>
    </row>
    <row r="176">
      <c r="A176" s="12" t="n"/>
      <c r="B176" s="4" t="n"/>
      <c r="C176" s="4" t="n"/>
      <c r="D176" s="4" t="n"/>
      <c r="E176" s="4" t="n"/>
      <c r="F176" s="5" t="n"/>
      <c r="G176" s="5" t="n"/>
      <c r="H176" s="5" t="n"/>
      <c r="I176" s="5" t="n"/>
      <c r="J176" s="5" t="n"/>
      <c r="K176" s="5" t="n"/>
      <c r="L176" s="5" t="n"/>
      <c r="M176" s="13">
        <f>IF($A176="","",SUMIFS('Petty expenses'!$E$3:$E$1002,'Petty expenses'!$A$3:$A$1002,$A176,'Petty expenses'!$B$3:$B$1002,$B176,'Petty expenses'!$C$3:$C$1002,$C176))</f>
        <v/>
      </c>
      <c r="N176" s="13">
        <f>IF($A176="","",$F176+$H176-$M176)</f>
        <v/>
      </c>
      <c r="O176" s="5" t="n"/>
      <c r="P176" s="13">
        <f>IF(OR($A176="",$O176=""),"",$O176-$N176)</f>
        <v/>
      </c>
      <c r="Q176" s="4" t="n"/>
      <c r="R176" s="5" t="n"/>
      <c r="S176" s="4" t="n"/>
      <c r="T176" s="7">
        <f>IF(OR($A176="",$O176=""),"",IF($P176=0,"Balanced",IF($Q176="","Reason needed",IF($P176&lt;0,"Short","Over"))))</f>
        <v/>
      </c>
      <c r="U176" s="13">
        <f>IF($A176="","",$H176+$I176+$J176+$K176)</f>
        <v/>
      </c>
      <c r="V176" s="14">
        <f>IF($A176="","",DATE(YEAR($A176),MONTH($A176),1))</f>
        <v/>
      </c>
      <c r="W176" s="7">
        <f>IF($A176="","",$A176&amp;"|"&amp;$B176&amp;"|"&amp;$C176)</f>
        <v/>
      </c>
    </row>
    <row r="177">
      <c r="A177" s="12" t="n"/>
      <c r="B177" s="4" t="n"/>
      <c r="C177" s="4" t="n"/>
      <c r="D177" s="4" t="n"/>
      <c r="E177" s="4" t="n"/>
      <c r="F177" s="5" t="n"/>
      <c r="G177" s="5" t="n"/>
      <c r="H177" s="5" t="n"/>
      <c r="I177" s="5" t="n"/>
      <c r="J177" s="5" t="n"/>
      <c r="K177" s="5" t="n"/>
      <c r="L177" s="5" t="n"/>
      <c r="M177" s="13">
        <f>IF($A177="","",SUMIFS('Petty expenses'!$E$3:$E$1002,'Petty expenses'!$A$3:$A$1002,$A177,'Petty expenses'!$B$3:$B$1002,$B177,'Petty expenses'!$C$3:$C$1002,$C177))</f>
        <v/>
      </c>
      <c r="N177" s="13">
        <f>IF($A177="","",$F177+$H177-$M177)</f>
        <v/>
      </c>
      <c r="O177" s="5" t="n"/>
      <c r="P177" s="13">
        <f>IF(OR($A177="",$O177=""),"",$O177-$N177)</f>
        <v/>
      </c>
      <c r="Q177" s="4" t="n"/>
      <c r="R177" s="5" t="n"/>
      <c r="S177" s="4" t="n"/>
      <c r="T177" s="7">
        <f>IF(OR($A177="",$O177=""),"",IF($P177=0,"Balanced",IF($Q177="","Reason needed",IF($P177&lt;0,"Short","Over"))))</f>
        <v/>
      </c>
      <c r="U177" s="13">
        <f>IF($A177="","",$H177+$I177+$J177+$K177)</f>
        <v/>
      </c>
      <c r="V177" s="14">
        <f>IF($A177="","",DATE(YEAR($A177),MONTH($A177),1))</f>
        <v/>
      </c>
      <c r="W177" s="7">
        <f>IF($A177="","",$A177&amp;"|"&amp;$B177&amp;"|"&amp;$C177)</f>
        <v/>
      </c>
    </row>
    <row r="178">
      <c r="A178" s="12" t="n"/>
      <c r="B178" s="4" t="n"/>
      <c r="C178" s="4" t="n"/>
      <c r="D178" s="4" t="n"/>
      <c r="E178" s="4" t="n"/>
      <c r="F178" s="5" t="n"/>
      <c r="G178" s="5" t="n"/>
      <c r="H178" s="5" t="n"/>
      <c r="I178" s="5" t="n"/>
      <c r="J178" s="5" t="n"/>
      <c r="K178" s="5" t="n"/>
      <c r="L178" s="5" t="n"/>
      <c r="M178" s="13">
        <f>IF($A178="","",SUMIFS('Petty expenses'!$E$3:$E$1002,'Petty expenses'!$A$3:$A$1002,$A178,'Petty expenses'!$B$3:$B$1002,$B178,'Petty expenses'!$C$3:$C$1002,$C178))</f>
        <v/>
      </c>
      <c r="N178" s="13">
        <f>IF($A178="","",$F178+$H178-$M178)</f>
        <v/>
      </c>
      <c r="O178" s="5" t="n"/>
      <c r="P178" s="13">
        <f>IF(OR($A178="",$O178=""),"",$O178-$N178)</f>
        <v/>
      </c>
      <c r="Q178" s="4" t="n"/>
      <c r="R178" s="5" t="n"/>
      <c r="S178" s="4" t="n"/>
      <c r="T178" s="7">
        <f>IF(OR($A178="",$O178=""),"",IF($P178=0,"Balanced",IF($Q178="","Reason needed",IF($P178&lt;0,"Short","Over"))))</f>
        <v/>
      </c>
      <c r="U178" s="13">
        <f>IF($A178="","",$H178+$I178+$J178+$K178)</f>
        <v/>
      </c>
      <c r="V178" s="14">
        <f>IF($A178="","",DATE(YEAR($A178),MONTH($A178),1))</f>
        <v/>
      </c>
      <c r="W178" s="7">
        <f>IF($A178="","",$A178&amp;"|"&amp;$B178&amp;"|"&amp;$C178)</f>
        <v/>
      </c>
    </row>
    <row r="179">
      <c r="A179" s="12" t="n"/>
      <c r="B179" s="4" t="n"/>
      <c r="C179" s="4" t="n"/>
      <c r="D179" s="4" t="n"/>
      <c r="E179" s="4" t="n"/>
      <c r="F179" s="5" t="n"/>
      <c r="G179" s="5" t="n"/>
      <c r="H179" s="5" t="n"/>
      <c r="I179" s="5" t="n"/>
      <c r="J179" s="5" t="n"/>
      <c r="K179" s="5" t="n"/>
      <c r="L179" s="5" t="n"/>
      <c r="M179" s="13">
        <f>IF($A179="","",SUMIFS('Petty expenses'!$E$3:$E$1002,'Petty expenses'!$A$3:$A$1002,$A179,'Petty expenses'!$B$3:$B$1002,$B179,'Petty expenses'!$C$3:$C$1002,$C179))</f>
        <v/>
      </c>
      <c r="N179" s="13">
        <f>IF($A179="","",$F179+$H179-$M179)</f>
        <v/>
      </c>
      <c r="O179" s="5" t="n"/>
      <c r="P179" s="13">
        <f>IF(OR($A179="",$O179=""),"",$O179-$N179)</f>
        <v/>
      </c>
      <c r="Q179" s="4" t="n"/>
      <c r="R179" s="5" t="n"/>
      <c r="S179" s="4" t="n"/>
      <c r="T179" s="7">
        <f>IF(OR($A179="",$O179=""),"",IF($P179=0,"Balanced",IF($Q179="","Reason needed",IF($P179&lt;0,"Short","Over"))))</f>
        <v/>
      </c>
      <c r="U179" s="13">
        <f>IF($A179="","",$H179+$I179+$J179+$K179)</f>
        <v/>
      </c>
      <c r="V179" s="14">
        <f>IF($A179="","",DATE(YEAR($A179),MONTH($A179),1))</f>
        <v/>
      </c>
      <c r="W179" s="7">
        <f>IF($A179="","",$A179&amp;"|"&amp;$B179&amp;"|"&amp;$C179)</f>
        <v/>
      </c>
    </row>
    <row r="180">
      <c r="A180" s="12" t="n"/>
      <c r="B180" s="4" t="n"/>
      <c r="C180" s="4" t="n"/>
      <c r="D180" s="4" t="n"/>
      <c r="E180" s="4" t="n"/>
      <c r="F180" s="5" t="n"/>
      <c r="G180" s="5" t="n"/>
      <c r="H180" s="5" t="n"/>
      <c r="I180" s="5" t="n"/>
      <c r="J180" s="5" t="n"/>
      <c r="K180" s="5" t="n"/>
      <c r="L180" s="5" t="n"/>
      <c r="M180" s="13">
        <f>IF($A180="","",SUMIFS('Petty expenses'!$E$3:$E$1002,'Petty expenses'!$A$3:$A$1002,$A180,'Petty expenses'!$B$3:$B$1002,$B180,'Petty expenses'!$C$3:$C$1002,$C180))</f>
        <v/>
      </c>
      <c r="N180" s="13">
        <f>IF($A180="","",$F180+$H180-$M180)</f>
        <v/>
      </c>
      <c r="O180" s="5" t="n"/>
      <c r="P180" s="13">
        <f>IF(OR($A180="",$O180=""),"",$O180-$N180)</f>
        <v/>
      </c>
      <c r="Q180" s="4" t="n"/>
      <c r="R180" s="5" t="n"/>
      <c r="S180" s="4" t="n"/>
      <c r="T180" s="7">
        <f>IF(OR($A180="",$O180=""),"",IF($P180=0,"Balanced",IF($Q180="","Reason needed",IF($P180&lt;0,"Short","Over"))))</f>
        <v/>
      </c>
      <c r="U180" s="13">
        <f>IF($A180="","",$H180+$I180+$J180+$K180)</f>
        <v/>
      </c>
      <c r="V180" s="14">
        <f>IF($A180="","",DATE(YEAR($A180),MONTH($A180),1))</f>
        <v/>
      </c>
      <c r="W180" s="7">
        <f>IF($A180="","",$A180&amp;"|"&amp;$B180&amp;"|"&amp;$C180)</f>
        <v/>
      </c>
    </row>
    <row r="181">
      <c r="A181" s="12" t="n"/>
      <c r="B181" s="4" t="n"/>
      <c r="C181" s="4" t="n"/>
      <c r="D181" s="4" t="n"/>
      <c r="E181" s="4" t="n"/>
      <c r="F181" s="5" t="n"/>
      <c r="G181" s="5" t="n"/>
      <c r="H181" s="5" t="n"/>
      <c r="I181" s="5" t="n"/>
      <c r="J181" s="5" t="n"/>
      <c r="K181" s="5" t="n"/>
      <c r="L181" s="5" t="n"/>
      <c r="M181" s="13">
        <f>IF($A181="","",SUMIFS('Petty expenses'!$E$3:$E$1002,'Petty expenses'!$A$3:$A$1002,$A181,'Petty expenses'!$B$3:$B$1002,$B181,'Petty expenses'!$C$3:$C$1002,$C181))</f>
        <v/>
      </c>
      <c r="N181" s="13">
        <f>IF($A181="","",$F181+$H181-$M181)</f>
        <v/>
      </c>
      <c r="O181" s="5" t="n"/>
      <c r="P181" s="13">
        <f>IF(OR($A181="",$O181=""),"",$O181-$N181)</f>
        <v/>
      </c>
      <c r="Q181" s="4" t="n"/>
      <c r="R181" s="5" t="n"/>
      <c r="S181" s="4" t="n"/>
      <c r="T181" s="7">
        <f>IF(OR($A181="",$O181=""),"",IF($P181=0,"Balanced",IF($Q181="","Reason needed",IF($P181&lt;0,"Short","Over"))))</f>
        <v/>
      </c>
      <c r="U181" s="13">
        <f>IF($A181="","",$H181+$I181+$J181+$K181)</f>
        <v/>
      </c>
      <c r="V181" s="14">
        <f>IF($A181="","",DATE(YEAR($A181),MONTH($A181),1))</f>
        <v/>
      </c>
      <c r="W181" s="7">
        <f>IF($A181="","",$A181&amp;"|"&amp;$B181&amp;"|"&amp;$C181)</f>
        <v/>
      </c>
    </row>
    <row r="182">
      <c r="A182" s="12" t="n"/>
      <c r="B182" s="4" t="n"/>
      <c r="C182" s="4" t="n"/>
      <c r="D182" s="4" t="n"/>
      <c r="E182" s="4" t="n"/>
      <c r="F182" s="5" t="n"/>
      <c r="G182" s="5" t="n"/>
      <c r="H182" s="5" t="n"/>
      <c r="I182" s="5" t="n"/>
      <c r="J182" s="5" t="n"/>
      <c r="K182" s="5" t="n"/>
      <c r="L182" s="5" t="n"/>
      <c r="M182" s="13">
        <f>IF($A182="","",SUMIFS('Petty expenses'!$E$3:$E$1002,'Petty expenses'!$A$3:$A$1002,$A182,'Petty expenses'!$B$3:$B$1002,$B182,'Petty expenses'!$C$3:$C$1002,$C182))</f>
        <v/>
      </c>
      <c r="N182" s="13">
        <f>IF($A182="","",$F182+$H182-$M182)</f>
        <v/>
      </c>
      <c r="O182" s="5" t="n"/>
      <c r="P182" s="13">
        <f>IF(OR($A182="",$O182=""),"",$O182-$N182)</f>
        <v/>
      </c>
      <c r="Q182" s="4" t="n"/>
      <c r="R182" s="5" t="n"/>
      <c r="S182" s="4" t="n"/>
      <c r="T182" s="7">
        <f>IF(OR($A182="",$O182=""),"",IF($P182=0,"Balanced",IF($Q182="","Reason needed",IF($P182&lt;0,"Short","Over"))))</f>
        <v/>
      </c>
      <c r="U182" s="13">
        <f>IF($A182="","",$H182+$I182+$J182+$K182)</f>
        <v/>
      </c>
      <c r="V182" s="14">
        <f>IF($A182="","",DATE(YEAR($A182),MONTH($A182),1))</f>
        <v/>
      </c>
      <c r="W182" s="7">
        <f>IF($A182="","",$A182&amp;"|"&amp;$B182&amp;"|"&amp;$C182)</f>
        <v/>
      </c>
    </row>
    <row r="183">
      <c r="A183" s="12" t="n"/>
      <c r="B183" s="4" t="n"/>
      <c r="C183" s="4" t="n"/>
      <c r="D183" s="4" t="n"/>
      <c r="E183" s="4" t="n"/>
      <c r="F183" s="5" t="n"/>
      <c r="G183" s="5" t="n"/>
      <c r="H183" s="5" t="n"/>
      <c r="I183" s="5" t="n"/>
      <c r="J183" s="5" t="n"/>
      <c r="K183" s="5" t="n"/>
      <c r="L183" s="5" t="n"/>
      <c r="M183" s="13">
        <f>IF($A183="","",SUMIFS('Petty expenses'!$E$3:$E$1002,'Petty expenses'!$A$3:$A$1002,$A183,'Petty expenses'!$B$3:$B$1002,$B183,'Petty expenses'!$C$3:$C$1002,$C183))</f>
        <v/>
      </c>
      <c r="N183" s="13">
        <f>IF($A183="","",$F183+$H183-$M183)</f>
        <v/>
      </c>
      <c r="O183" s="5" t="n"/>
      <c r="P183" s="13">
        <f>IF(OR($A183="",$O183=""),"",$O183-$N183)</f>
        <v/>
      </c>
      <c r="Q183" s="4" t="n"/>
      <c r="R183" s="5" t="n"/>
      <c r="S183" s="4" t="n"/>
      <c r="T183" s="7">
        <f>IF(OR($A183="",$O183=""),"",IF($P183=0,"Balanced",IF($Q183="","Reason needed",IF($P183&lt;0,"Short","Over"))))</f>
        <v/>
      </c>
      <c r="U183" s="13">
        <f>IF($A183="","",$H183+$I183+$J183+$K183)</f>
        <v/>
      </c>
      <c r="V183" s="14">
        <f>IF($A183="","",DATE(YEAR($A183),MONTH($A183),1))</f>
        <v/>
      </c>
      <c r="W183" s="7">
        <f>IF($A183="","",$A183&amp;"|"&amp;$B183&amp;"|"&amp;$C183)</f>
        <v/>
      </c>
    </row>
    <row r="184">
      <c r="A184" s="12" t="n"/>
      <c r="B184" s="4" t="n"/>
      <c r="C184" s="4" t="n"/>
      <c r="D184" s="4" t="n"/>
      <c r="E184" s="4" t="n"/>
      <c r="F184" s="5" t="n"/>
      <c r="G184" s="5" t="n"/>
      <c r="H184" s="5" t="n"/>
      <c r="I184" s="5" t="n"/>
      <c r="J184" s="5" t="n"/>
      <c r="K184" s="5" t="n"/>
      <c r="L184" s="5" t="n"/>
      <c r="M184" s="13">
        <f>IF($A184="","",SUMIFS('Petty expenses'!$E$3:$E$1002,'Petty expenses'!$A$3:$A$1002,$A184,'Petty expenses'!$B$3:$B$1002,$B184,'Petty expenses'!$C$3:$C$1002,$C184))</f>
        <v/>
      </c>
      <c r="N184" s="13">
        <f>IF($A184="","",$F184+$H184-$M184)</f>
        <v/>
      </c>
      <c r="O184" s="5" t="n"/>
      <c r="P184" s="13">
        <f>IF(OR($A184="",$O184=""),"",$O184-$N184)</f>
        <v/>
      </c>
      <c r="Q184" s="4" t="n"/>
      <c r="R184" s="5" t="n"/>
      <c r="S184" s="4" t="n"/>
      <c r="T184" s="7">
        <f>IF(OR($A184="",$O184=""),"",IF($P184=0,"Balanced",IF($Q184="","Reason needed",IF($P184&lt;0,"Short","Over"))))</f>
        <v/>
      </c>
      <c r="U184" s="13">
        <f>IF($A184="","",$H184+$I184+$J184+$K184)</f>
        <v/>
      </c>
      <c r="V184" s="14">
        <f>IF($A184="","",DATE(YEAR($A184),MONTH($A184),1))</f>
        <v/>
      </c>
      <c r="W184" s="7">
        <f>IF($A184="","",$A184&amp;"|"&amp;$B184&amp;"|"&amp;$C184)</f>
        <v/>
      </c>
    </row>
    <row r="185">
      <c r="A185" s="12" t="n"/>
      <c r="B185" s="4" t="n"/>
      <c r="C185" s="4" t="n"/>
      <c r="D185" s="4" t="n"/>
      <c r="E185" s="4" t="n"/>
      <c r="F185" s="5" t="n"/>
      <c r="G185" s="5" t="n"/>
      <c r="H185" s="5" t="n"/>
      <c r="I185" s="5" t="n"/>
      <c r="J185" s="5" t="n"/>
      <c r="K185" s="5" t="n"/>
      <c r="L185" s="5" t="n"/>
      <c r="M185" s="13">
        <f>IF($A185="","",SUMIFS('Petty expenses'!$E$3:$E$1002,'Petty expenses'!$A$3:$A$1002,$A185,'Petty expenses'!$B$3:$B$1002,$B185,'Petty expenses'!$C$3:$C$1002,$C185))</f>
        <v/>
      </c>
      <c r="N185" s="13">
        <f>IF($A185="","",$F185+$H185-$M185)</f>
        <v/>
      </c>
      <c r="O185" s="5" t="n"/>
      <c r="P185" s="13">
        <f>IF(OR($A185="",$O185=""),"",$O185-$N185)</f>
        <v/>
      </c>
      <c r="Q185" s="4" t="n"/>
      <c r="R185" s="5" t="n"/>
      <c r="S185" s="4" t="n"/>
      <c r="T185" s="7">
        <f>IF(OR($A185="",$O185=""),"",IF($P185=0,"Balanced",IF($Q185="","Reason needed",IF($P185&lt;0,"Short","Over"))))</f>
        <v/>
      </c>
      <c r="U185" s="13">
        <f>IF($A185="","",$H185+$I185+$J185+$K185)</f>
        <v/>
      </c>
      <c r="V185" s="14">
        <f>IF($A185="","",DATE(YEAR($A185),MONTH($A185),1))</f>
        <v/>
      </c>
      <c r="W185" s="7">
        <f>IF($A185="","",$A185&amp;"|"&amp;$B185&amp;"|"&amp;$C185)</f>
        <v/>
      </c>
    </row>
    <row r="186">
      <c r="A186" s="12" t="n"/>
      <c r="B186" s="4" t="n"/>
      <c r="C186" s="4" t="n"/>
      <c r="D186" s="4" t="n"/>
      <c r="E186" s="4" t="n"/>
      <c r="F186" s="5" t="n"/>
      <c r="G186" s="5" t="n"/>
      <c r="H186" s="5" t="n"/>
      <c r="I186" s="5" t="n"/>
      <c r="J186" s="5" t="n"/>
      <c r="K186" s="5" t="n"/>
      <c r="L186" s="5" t="n"/>
      <c r="M186" s="13">
        <f>IF($A186="","",SUMIFS('Petty expenses'!$E$3:$E$1002,'Petty expenses'!$A$3:$A$1002,$A186,'Petty expenses'!$B$3:$B$1002,$B186,'Petty expenses'!$C$3:$C$1002,$C186))</f>
        <v/>
      </c>
      <c r="N186" s="13">
        <f>IF($A186="","",$F186+$H186-$M186)</f>
        <v/>
      </c>
      <c r="O186" s="5" t="n"/>
      <c r="P186" s="13">
        <f>IF(OR($A186="",$O186=""),"",$O186-$N186)</f>
        <v/>
      </c>
      <c r="Q186" s="4" t="n"/>
      <c r="R186" s="5" t="n"/>
      <c r="S186" s="4" t="n"/>
      <c r="T186" s="7">
        <f>IF(OR($A186="",$O186=""),"",IF($P186=0,"Balanced",IF($Q186="","Reason needed",IF($P186&lt;0,"Short","Over"))))</f>
        <v/>
      </c>
      <c r="U186" s="13">
        <f>IF($A186="","",$H186+$I186+$J186+$K186)</f>
        <v/>
      </c>
      <c r="V186" s="14">
        <f>IF($A186="","",DATE(YEAR($A186),MONTH($A186),1))</f>
        <v/>
      </c>
      <c r="W186" s="7">
        <f>IF($A186="","",$A186&amp;"|"&amp;$B186&amp;"|"&amp;$C186)</f>
        <v/>
      </c>
    </row>
    <row r="187">
      <c r="A187" s="12" t="n"/>
      <c r="B187" s="4" t="n"/>
      <c r="C187" s="4" t="n"/>
      <c r="D187" s="4" t="n"/>
      <c r="E187" s="4" t="n"/>
      <c r="F187" s="5" t="n"/>
      <c r="G187" s="5" t="n"/>
      <c r="H187" s="5" t="n"/>
      <c r="I187" s="5" t="n"/>
      <c r="J187" s="5" t="n"/>
      <c r="K187" s="5" t="n"/>
      <c r="L187" s="5" t="n"/>
      <c r="M187" s="13">
        <f>IF($A187="","",SUMIFS('Petty expenses'!$E$3:$E$1002,'Petty expenses'!$A$3:$A$1002,$A187,'Petty expenses'!$B$3:$B$1002,$B187,'Petty expenses'!$C$3:$C$1002,$C187))</f>
        <v/>
      </c>
      <c r="N187" s="13">
        <f>IF($A187="","",$F187+$H187-$M187)</f>
        <v/>
      </c>
      <c r="O187" s="5" t="n"/>
      <c r="P187" s="13">
        <f>IF(OR($A187="",$O187=""),"",$O187-$N187)</f>
        <v/>
      </c>
      <c r="Q187" s="4" t="n"/>
      <c r="R187" s="5" t="n"/>
      <c r="S187" s="4" t="n"/>
      <c r="T187" s="7">
        <f>IF(OR($A187="",$O187=""),"",IF($P187=0,"Balanced",IF($Q187="","Reason needed",IF($P187&lt;0,"Short","Over"))))</f>
        <v/>
      </c>
      <c r="U187" s="13">
        <f>IF($A187="","",$H187+$I187+$J187+$K187)</f>
        <v/>
      </c>
      <c r="V187" s="14">
        <f>IF($A187="","",DATE(YEAR($A187),MONTH($A187),1))</f>
        <v/>
      </c>
      <c r="W187" s="7">
        <f>IF($A187="","",$A187&amp;"|"&amp;$B187&amp;"|"&amp;$C187)</f>
        <v/>
      </c>
    </row>
    <row r="188">
      <c r="A188" s="12" t="n"/>
      <c r="B188" s="4" t="n"/>
      <c r="C188" s="4" t="n"/>
      <c r="D188" s="4" t="n"/>
      <c r="E188" s="4" t="n"/>
      <c r="F188" s="5" t="n"/>
      <c r="G188" s="5" t="n"/>
      <c r="H188" s="5" t="n"/>
      <c r="I188" s="5" t="n"/>
      <c r="J188" s="5" t="n"/>
      <c r="K188" s="5" t="n"/>
      <c r="L188" s="5" t="n"/>
      <c r="M188" s="13">
        <f>IF($A188="","",SUMIFS('Petty expenses'!$E$3:$E$1002,'Petty expenses'!$A$3:$A$1002,$A188,'Petty expenses'!$B$3:$B$1002,$B188,'Petty expenses'!$C$3:$C$1002,$C188))</f>
        <v/>
      </c>
      <c r="N188" s="13">
        <f>IF($A188="","",$F188+$H188-$M188)</f>
        <v/>
      </c>
      <c r="O188" s="5" t="n"/>
      <c r="P188" s="13">
        <f>IF(OR($A188="",$O188=""),"",$O188-$N188)</f>
        <v/>
      </c>
      <c r="Q188" s="4" t="n"/>
      <c r="R188" s="5" t="n"/>
      <c r="S188" s="4" t="n"/>
      <c r="T188" s="7">
        <f>IF(OR($A188="",$O188=""),"",IF($P188=0,"Balanced",IF($Q188="","Reason needed",IF($P188&lt;0,"Short","Over"))))</f>
        <v/>
      </c>
      <c r="U188" s="13">
        <f>IF($A188="","",$H188+$I188+$J188+$K188)</f>
        <v/>
      </c>
      <c r="V188" s="14">
        <f>IF($A188="","",DATE(YEAR($A188),MONTH($A188),1))</f>
        <v/>
      </c>
      <c r="W188" s="7">
        <f>IF($A188="","",$A188&amp;"|"&amp;$B188&amp;"|"&amp;$C188)</f>
        <v/>
      </c>
    </row>
    <row r="189">
      <c r="A189" s="12" t="n"/>
      <c r="B189" s="4" t="n"/>
      <c r="C189" s="4" t="n"/>
      <c r="D189" s="4" t="n"/>
      <c r="E189" s="4" t="n"/>
      <c r="F189" s="5" t="n"/>
      <c r="G189" s="5" t="n"/>
      <c r="H189" s="5" t="n"/>
      <c r="I189" s="5" t="n"/>
      <c r="J189" s="5" t="n"/>
      <c r="K189" s="5" t="n"/>
      <c r="L189" s="5" t="n"/>
      <c r="M189" s="13">
        <f>IF($A189="","",SUMIFS('Petty expenses'!$E$3:$E$1002,'Petty expenses'!$A$3:$A$1002,$A189,'Petty expenses'!$B$3:$B$1002,$B189,'Petty expenses'!$C$3:$C$1002,$C189))</f>
        <v/>
      </c>
      <c r="N189" s="13">
        <f>IF($A189="","",$F189+$H189-$M189)</f>
        <v/>
      </c>
      <c r="O189" s="5" t="n"/>
      <c r="P189" s="13">
        <f>IF(OR($A189="",$O189=""),"",$O189-$N189)</f>
        <v/>
      </c>
      <c r="Q189" s="4" t="n"/>
      <c r="R189" s="5" t="n"/>
      <c r="S189" s="4" t="n"/>
      <c r="T189" s="7">
        <f>IF(OR($A189="",$O189=""),"",IF($P189=0,"Balanced",IF($Q189="","Reason needed",IF($P189&lt;0,"Short","Over"))))</f>
        <v/>
      </c>
      <c r="U189" s="13">
        <f>IF($A189="","",$H189+$I189+$J189+$K189)</f>
        <v/>
      </c>
      <c r="V189" s="14">
        <f>IF($A189="","",DATE(YEAR($A189),MONTH($A189),1))</f>
        <v/>
      </c>
      <c r="W189" s="7">
        <f>IF($A189="","",$A189&amp;"|"&amp;$B189&amp;"|"&amp;$C189)</f>
        <v/>
      </c>
    </row>
    <row r="190">
      <c r="A190" s="12" t="n"/>
      <c r="B190" s="4" t="n"/>
      <c r="C190" s="4" t="n"/>
      <c r="D190" s="4" t="n"/>
      <c r="E190" s="4" t="n"/>
      <c r="F190" s="5" t="n"/>
      <c r="G190" s="5" t="n"/>
      <c r="H190" s="5" t="n"/>
      <c r="I190" s="5" t="n"/>
      <c r="J190" s="5" t="n"/>
      <c r="K190" s="5" t="n"/>
      <c r="L190" s="5" t="n"/>
      <c r="M190" s="13">
        <f>IF($A190="","",SUMIFS('Petty expenses'!$E$3:$E$1002,'Petty expenses'!$A$3:$A$1002,$A190,'Petty expenses'!$B$3:$B$1002,$B190,'Petty expenses'!$C$3:$C$1002,$C190))</f>
        <v/>
      </c>
      <c r="N190" s="13">
        <f>IF($A190="","",$F190+$H190-$M190)</f>
        <v/>
      </c>
      <c r="O190" s="5" t="n"/>
      <c r="P190" s="13">
        <f>IF(OR($A190="",$O190=""),"",$O190-$N190)</f>
        <v/>
      </c>
      <c r="Q190" s="4" t="n"/>
      <c r="R190" s="5" t="n"/>
      <c r="S190" s="4" t="n"/>
      <c r="T190" s="7">
        <f>IF(OR($A190="",$O190=""),"",IF($P190=0,"Balanced",IF($Q190="","Reason needed",IF($P190&lt;0,"Short","Over"))))</f>
        <v/>
      </c>
      <c r="U190" s="13">
        <f>IF($A190="","",$H190+$I190+$J190+$K190)</f>
        <v/>
      </c>
      <c r="V190" s="14">
        <f>IF($A190="","",DATE(YEAR($A190),MONTH($A190),1))</f>
        <v/>
      </c>
      <c r="W190" s="7">
        <f>IF($A190="","",$A190&amp;"|"&amp;$B190&amp;"|"&amp;$C190)</f>
        <v/>
      </c>
    </row>
    <row r="191">
      <c r="A191" s="12" t="n"/>
      <c r="B191" s="4" t="n"/>
      <c r="C191" s="4" t="n"/>
      <c r="D191" s="4" t="n"/>
      <c r="E191" s="4" t="n"/>
      <c r="F191" s="5" t="n"/>
      <c r="G191" s="5" t="n"/>
      <c r="H191" s="5" t="n"/>
      <c r="I191" s="5" t="n"/>
      <c r="J191" s="5" t="n"/>
      <c r="K191" s="5" t="n"/>
      <c r="L191" s="5" t="n"/>
      <c r="M191" s="13">
        <f>IF($A191="","",SUMIFS('Petty expenses'!$E$3:$E$1002,'Petty expenses'!$A$3:$A$1002,$A191,'Petty expenses'!$B$3:$B$1002,$B191,'Petty expenses'!$C$3:$C$1002,$C191))</f>
        <v/>
      </c>
      <c r="N191" s="13">
        <f>IF($A191="","",$F191+$H191-$M191)</f>
        <v/>
      </c>
      <c r="O191" s="5" t="n"/>
      <c r="P191" s="13">
        <f>IF(OR($A191="",$O191=""),"",$O191-$N191)</f>
        <v/>
      </c>
      <c r="Q191" s="4" t="n"/>
      <c r="R191" s="5" t="n"/>
      <c r="S191" s="4" t="n"/>
      <c r="T191" s="7">
        <f>IF(OR($A191="",$O191=""),"",IF($P191=0,"Balanced",IF($Q191="","Reason needed",IF($P191&lt;0,"Short","Over"))))</f>
        <v/>
      </c>
      <c r="U191" s="13">
        <f>IF($A191="","",$H191+$I191+$J191+$K191)</f>
        <v/>
      </c>
      <c r="V191" s="14">
        <f>IF($A191="","",DATE(YEAR($A191),MONTH($A191),1))</f>
        <v/>
      </c>
      <c r="W191" s="7">
        <f>IF($A191="","",$A191&amp;"|"&amp;$B191&amp;"|"&amp;$C191)</f>
        <v/>
      </c>
    </row>
    <row r="192">
      <c r="A192" s="12" t="n"/>
      <c r="B192" s="4" t="n"/>
      <c r="C192" s="4" t="n"/>
      <c r="D192" s="4" t="n"/>
      <c r="E192" s="4" t="n"/>
      <c r="F192" s="5" t="n"/>
      <c r="G192" s="5" t="n"/>
      <c r="H192" s="5" t="n"/>
      <c r="I192" s="5" t="n"/>
      <c r="J192" s="5" t="n"/>
      <c r="K192" s="5" t="n"/>
      <c r="L192" s="5" t="n"/>
      <c r="M192" s="13">
        <f>IF($A192="","",SUMIFS('Petty expenses'!$E$3:$E$1002,'Petty expenses'!$A$3:$A$1002,$A192,'Petty expenses'!$B$3:$B$1002,$B192,'Petty expenses'!$C$3:$C$1002,$C192))</f>
        <v/>
      </c>
      <c r="N192" s="13">
        <f>IF($A192="","",$F192+$H192-$M192)</f>
        <v/>
      </c>
      <c r="O192" s="5" t="n"/>
      <c r="P192" s="13">
        <f>IF(OR($A192="",$O192=""),"",$O192-$N192)</f>
        <v/>
      </c>
      <c r="Q192" s="4" t="n"/>
      <c r="R192" s="5" t="n"/>
      <c r="S192" s="4" t="n"/>
      <c r="T192" s="7">
        <f>IF(OR($A192="",$O192=""),"",IF($P192=0,"Balanced",IF($Q192="","Reason needed",IF($P192&lt;0,"Short","Over"))))</f>
        <v/>
      </c>
      <c r="U192" s="13">
        <f>IF($A192="","",$H192+$I192+$J192+$K192)</f>
        <v/>
      </c>
      <c r="V192" s="14">
        <f>IF($A192="","",DATE(YEAR($A192),MONTH($A192),1))</f>
        <v/>
      </c>
      <c r="W192" s="7">
        <f>IF($A192="","",$A192&amp;"|"&amp;$B192&amp;"|"&amp;$C192)</f>
        <v/>
      </c>
    </row>
    <row r="193">
      <c r="A193" s="12" t="n"/>
      <c r="B193" s="4" t="n"/>
      <c r="C193" s="4" t="n"/>
      <c r="D193" s="4" t="n"/>
      <c r="E193" s="4" t="n"/>
      <c r="F193" s="5" t="n"/>
      <c r="G193" s="5" t="n"/>
      <c r="H193" s="5" t="n"/>
      <c r="I193" s="5" t="n"/>
      <c r="J193" s="5" t="n"/>
      <c r="K193" s="5" t="n"/>
      <c r="L193" s="5" t="n"/>
      <c r="M193" s="13">
        <f>IF($A193="","",SUMIFS('Petty expenses'!$E$3:$E$1002,'Petty expenses'!$A$3:$A$1002,$A193,'Petty expenses'!$B$3:$B$1002,$B193,'Petty expenses'!$C$3:$C$1002,$C193))</f>
        <v/>
      </c>
      <c r="N193" s="13">
        <f>IF($A193="","",$F193+$H193-$M193)</f>
        <v/>
      </c>
      <c r="O193" s="5" t="n"/>
      <c r="P193" s="13">
        <f>IF(OR($A193="",$O193=""),"",$O193-$N193)</f>
        <v/>
      </c>
      <c r="Q193" s="4" t="n"/>
      <c r="R193" s="5" t="n"/>
      <c r="S193" s="4" t="n"/>
      <c r="T193" s="7">
        <f>IF(OR($A193="",$O193=""),"",IF($P193=0,"Balanced",IF($Q193="","Reason needed",IF($P193&lt;0,"Short","Over"))))</f>
        <v/>
      </c>
      <c r="U193" s="13">
        <f>IF($A193="","",$H193+$I193+$J193+$K193)</f>
        <v/>
      </c>
      <c r="V193" s="14">
        <f>IF($A193="","",DATE(YEAR($A193),MONTH($A193),1))</f>
        <v/>
      </c>
      <c r="W193" s="7">
        <f>IF($A193="","",$A193&amp;"|"&amp;$B193&amp;"|"&amp;$C193)</f>
        <v/>
      </c>
    </row>
    <row r="194">
      <c r="A194" s="12" t="n"/>
      <c r="B194" s="4" t="n"/>
      <c r="C194" s="4" t="n"/>
      <c r="D194" s="4" t="n"/>
      <c r="E194" s="4" t="n"/>
      <c r="F194" s="5" t="n"/>
      <c r="G194" s="5" t="n"/>
      <c r="H194" s="5" t="n"/>
      <c r="I194" s="5" t="n"/>
      <c r="J194" s="5" t="n"/>
      <c r="K194" s="5" t="n"/>
      <c r="L194" s="5" t="n"/>
      <c r="M194" s="13">
        <f>IF($A194="","",SUMIFS('Petty expenses'!$E$3:$E$1002,'Petty expenses'!$A$3:$A$1002,$A194,'Petty expenses'!$B$3:$B$1002,$B194,'Petty expenses'!$C$3:$C$1002,$C194))</f>
        <v/>
      </c>
      <c r="N194" s="13">
        <f>IF($A194="","",$F194+$H194-$M194)</f>
        <v/>
      </c>
      <c r="O194" s="5" t="n"/>
      <c r="P194" s="13">
        <f>IF(OR($A194="",$O194=""),"",$O194-$N194)</f>
        <v/>
      </c>
      <c r="Q194" s="4" t="n"/>
      <c r="R194" s="5" t="n"/>
      <c r="S194" s="4" t="n"/>
      <c r="T194" s="7">
        <f>IF(OR($A194="",$O194=""),"",IF($P194=0,"Balanced",IF($Q194="","Reason needed",IF($P194&lt;0,"Short","Over"))))</f>
        <v/>
      </c>
      <c r="U194" s="13">
        <f>IF($A194="","",$H194+$I194+$J194+$K194)</f>
        <v/>
      </c>
      <c r="V194" s="14">
        <f>IF($A194="","",DATE(YEAR($A194),MONTH($A194),1))</f>
        <v/>
      </c>
      <c r="W194" s="7">
        <f>IF($A194="","",$A194&amp;"|"&amp;$B194&amp;"|"&amp;$C194)</f>
        <v/>
      </c>
    </row>
    <row r="195">
      <c r="A195" s="12" t="n"/>
      <c r="B195" s="4" t="n"/>
      <c r="C195" s="4" t="n"/>
      <c r="D195" s="4" t="n"/>
      <c r="E195" s="4" t="n"/>
      <c r="F195" s="5" t="n"/>
      <c r="G195" s="5" t="n"/>
      <c r="H195" s="5" t="n"/>
      <c r="I195" s="5" t="n"/>
      <c r="J195" s="5" t="n"/>
      <c r="K195" s="5" t="n"/>
      <c r="L195" s="5" t="n"/>
      <c r="M195" s="13">
        <f>IF($A195="","",SUMIFS('Petty expenses'!$E$3:$E$1002,'Petty expenses'!$A$3:$A$1002,$A195,'Petty expenses'!$B$3:$B$1002,$B195,'Petty expenses'!$C$3:$C$1002,$C195))</f>
        <v/>
      </c>
      <c r="N195" s="13">
        <f>IF($A195="","",$F195+$H195-$M195)</f>
        <v/>
      </c>
      <c r="O195" s="5" t="n"/>
      <c r="P195" s="13">
        <f>IF(OR($A195="",$O195=""),"",$O195-$N195)</f>
        <v/>
      </c>
      <c r="Q195" s="4" t="n"/>
      <c r="R195" s="5" t="n"/>
      <c r="S195" s="4" t="n"/>
      <c r="T195" s="7">
        <f>IF(OR($A195="",$O195=""),"",IF($P195=0,"Balanced",IF($Q195="","Reason needed",IF($P195&lt;0,"Short","Over"))))</f>
        <v/>
      </c>
      <c r="U195" s="13">
        <f>IF($A195="","",$H195+$I195+$J195+$K195)</f>
        <v/>
      </c>
      <c r="V195" s="14">
        <f>IF($A195="","",DATE(YEAR($A195),MONTH($A195),1))</f>
        <v/>
      </c>
      <c r="W195" s="7">
        <f>IF($A195="","",$A195&amp;"|"&amp;$B195&amp;"|"&amp;$C195)</f>
        <v/>
      </c>
    </row>
    <row r="196">
      <c r="A196" s="12" t="n"/>
      <c r="B196" s="4" t="n"/>
      <c r="C196" s="4" t="n"/>
      <c r="D196" s="4" t="n"/>
      <c r="E196" s="4" t="n"/>
      <c r="F196" s="5" t="n"/>
      <c r="G196" s="5" t="n"/>
      <c r="H196" s="5" t="n"/>
      <c r="I196" s="5" t="n"/>
      <c r="J196" s="5" t="n"/>
      <c r="K196" s="5" t="n"/>
      <c r="L196" s="5" t="n"/>
      <c r="M196" s="13">
        <f>IF($A196="","",SUMIFS('Petty expenses'!$E$3:$E$1002,'Petty expenses'!$A$3:$A$1002,$A196,'Petty expenses'!$B$3:$B$1002,$B196,'Petty expenses'!$C$3:$C$1002,$C196))</f>
        <v/>
      </c>
      <c r="N196" s="13">
        <f>IF($A196="","",$F196+$H196-$M196)</f>
        <v/>
      </c>
      <c r="O196" s="5" t="n"/>
      <c r="P196" s="13">
        <f>IF(OR($A196="",$O196=""),"",$O196-$N196)</f>
        <v/>
      </c>
      <c r="Q196" s="4" t="n"/>
      <c r="R196" s="5" t="n"/>
      <c r="S196" s="4" t="n"/>
      <c r="T196" s="7">
        <f>IF(OR($A196="",$O196=""),"",IF($P196=0,"Balanced",IF($Q196="","Reason needed",IF($P196&lt;0,"Short","Over"))))</f>
        <v/>
      </c>
      <c r="U196" s="13">
        <f>IF($A196="","",$H196+$I196+$J196+$K196)</f>
        <v/>
      </c>
      <c r="V196" s="14">
        <f>IF($A196="","",DATE(YEAR($A196),MONTH($A196),1))</f>
        <v/>
      </c>
      <c r="W196" s="7">
        <f>IF($A196="","",$A196&amp;"|"&amp;$B196&amp;"|"&amp;$C196)</f>
        <v/>
      </c>
    </row>
    <row r="197">
      <c r="A197" s="12" t="n"/>
      <c r="B197" s="4" t="n"/>
      <c r="C197" s="4" t="n"/>
      <c r="D197" s="4" t="n"/>
      <c r="E197" s="4" t="n"/>
      <c r="F197" s="5" t="n"/>
      <c r="G197" s="5" t="n"/>
      <c r="H197" s="5" t="n"/>
      <c r="I197" s="5" t="n"/>
      <c r="J197" s="5" t="n"/>
      <c r="K197" s="5" t="n"/>
      <c r="L197" s="5" t="n"/>
      <c r="M197" s="13">
        <f>IF($A197="","",SUMIFS('Petty expenses'!$E$3:$E$1002,'Petty expenses'!$A$3:$A$1002,$A197,'Petty expenses'!$B$3:$B$1002,$B197,'Petty expenses'!$C$3:$C$1002,$C197))</f>
        <v/>
      </c>
      <c r="N197" s="13">
        <f>IF($A197="","",$F197+$H197-$M197)</f>
        <v/>
      </c>
      <c r="O197" s="5" t="n"/>
      <c r="P197" s="13">
        <f>IF(OR($A197="",$O197=""),"",$O197-$N197)</f>
        <v/>
      </c>
      <c r="Q197" s="4" t="n"/>
      <c r="R197" s="5" t="n"/>
      <c r="S197" s="4" t="n"/>
      <c r="T197" s="7">
        <f>IF(OR($A197="",$O197=""),"",IF($P197=0,"Balanced",IF($Q197="","Reason needed",IF($P197&lt;0,"Short","Over"))))</f>
        <v/>
      </c>
      <c r="U197" s="13">
        <f>IF($A197="","",$H197+$I197+$J197+$K197)</f>
        <v/>
      </c>
      <c r="V197" s="14">
        <f>IF($A197="","",DATE(YEAR($A197),MONTH($A197),1))</f>
        <v/>
      </c>
      <c r="W197" s="7">
        <f>IF($A197="","",$A197&amp;"|"&amp;$B197&amp;"|"&amp;$C197)</f>
        <v/>
      </c>
    </row>
    <row r="198">
      <c r="A198" s="12" t="n"/>
      <c r="B198" s="4" t="n"/>
      <c r="C198" s="4" t="n"/>
      <c r="D198" s="4" t="n"/>
      <c r="E198" s="4" t="n"/>
      <c r="F198" s="5" t="n"/>
      <c r="G198" s="5" t="n"/>
      <c r="H198" s="5" t="n"/>
      <c r="I198" s="5" t="n"/>
      <c r="J198" s="5" t="n"/>
      <c r="K198" s="5" t="n"/>
      <c r="L198" s="5" t="n"/>
      <c r="M198" s="13">
        <f>IF($A198="","",SUMIFS('Petty expenses'!$E$3:$E$1002,'Petty expenses'!$A$3:$A$1002,$A198,'Petty expenses'!$B$3:$B$1002,$B198,'Petty expenses'!$C$3:$C$1002,$C198))</f>
        <v/>
      </c>
      <c r="N198" s="13">
        <f>IF($A198="","",$F198+$H198-$M198)</f>
        <v/>
      </c>
      <c r="O198" s="5" t="n"/>
      <c r="P198" s="13">
        <f>IF(OR($A198="",$O198=""),"",$O198-$N198)</f>
        <v/>
      </c>
      <c r="Q198" s="4" t="n"/>
      <c r="R198" s="5" t="n"/>
      <c r="S198" s="4" t="n"/>
      <c r="T198" s="7">
        <f>IF(OR($A198="",$O198=""),"",IF($P198=0,"Balanced",IF($Q198="","Reason needed",IF($P198&lt;0,"Short","Over"))))</f>
        <v/>
      </c>
      <c r="U198" s="13">
        <f>IF($A198="","",$H198+$I198+$J198+$K198)</f>
        <v/>
      </c>
      <c r="V198" s="14">
        <f>IF($A198="","",DATE(YEAR($A198),MONTH($A198),1))</f>
        <v/>
      </c>
      <c r="W198" s="7">
        <f>IF($A198="","",$A198&amp;"|"&amp;$B198&amp;"|"&amp;$C198)</f>
        <v/>
      </c>
    </row>
    <row r="199">
      <c r="A199" s="12" t="n"/>
      <c r="B199" s="4" t="n"/>
      <c r="C199" s="4" t="n"/>
      <c r="D199" s="4" t="n"/>
      <c r="E199" s="4" t="n"/>
      <c r="F199" s="5" t="n"/>
      <c r="G199" s="5" t="n"/>
      <c r="H199" s="5" t="n"/>
      <c r="I199" s="5" t="n"/>
      <c r="J199" s="5" t="n"/>
      <c r="K199" s="5" t="n"/>
      <c r="L199" s="5" t="n"/>
      <c r="M199" s="13">
        <f>IF($A199="","",SUMIFS('Petty expenses'!$E$3:$E$1002,'Petty expenses'!$A$3:$A$1002,$A199,'Petty expenses'!$B$3:$B$1002,$B199,'Petty expenses'!$C$3:$C$1002,$C199))</f>
        <v/>
      </c>
      <c r="N199" s="13">
        <f>IF($A199="","",$F199+$H199-$M199)</f>
        <v/>
      </c>
      <c r="O199" s="5" t="n"/>
      <c r="P199" s="13">
        <f>IF(OR($A199="",$O199=""),"",$O199-$N199)</f>
        <v/>
      </c>
      <c r="Q199" s="4" t="n"/>
      <c r="R199" s="5" t="n"/>
      <c r="S199" s="4" t="n"/>
      <c r="T199" s="7">
        <f>IF(OR($A199="",$O199=""),"",IF($P199=0,"Balanced",IF($Q199="","Reason needed",IF($P199&lt;0,"Short","Over"))))</f>
        <v/>
      </c>
      <c r="U199" s="13">
        <f>IF($A199="","",$H199+$I199+$J199+$K199)</f>
        <v/>
      </c>
      <c r="V199" s="14">
        <f>IF($A199="","",DATE(YEAR($A199),MONTH($A199),1))</f>
        <v/>
      </c>
      <c r="W199" s="7">
        <f>IF($A199="","",$A199&amp;"|"&amp;$B199&amp;"|"&amp;$C199)</f>
        <v/>
      </c>
    </row>
    <row r="200">
      <c r="A200" s="12" t="n"/>
      <c r="B200" s="4" t="n"/>
      <c r="C200" s="4" t="n"/>
      <c r="D200" s="4" t="n"/>
      <c r="E200" s="4" t="n"/>
      <c r="F200" s="5" t="n"/>
      <c r="G200" s="5" t="n"/>
      <c r="H200" s="5" t="n"/>
      <c r="I200" s="5" t="n"/>
      <c r="J200" s="5" t="n"/>
      <c r="K200" s="5" t="n"/>
      <c r="L200" s="5" t="n"/>
      <c r="M200" s="13">
        <f>IF($A200="","",SUMIFS('Petty expenses'!$E$3:$E$1002,'Petty expenses'!$A$3:$A$1002,$A200,'Petty expenses'!$B$3:$B$1002,$B200,'Petty expenses'!$C$3:$C$1002,$C200))</f>
        <v/>
      </c>
      <c r="N200" s="13">
        <f>IF($A200="","",$F200+$H200-$M200)</f>
        <v/>
      </c>
      <c r="O200" s="5" t="n"/>
      <c r="P200" s="13">
        <f>IF(OR($A200="",$O200=""),"",$O200-$N200)</f>
        <v/>
      </c>
      <c r="Q200" s="4" t="n"/>
      <c r="R200" s="5" t="n"/>
      <c r="S200" s="4" t="n"/>
      <c r="T200" s="7">
        <f>IF(OR($A200="",$O200=""),"",IF($P200=0,"Balanced",IF($Q200="","Reason needed",IF($P200&lt;0,"Short","Over"))))</f>
        <v/>
      </c>
      <c r="U200" s="13">
        <f>IF($A200="","",$H200+$I200+$J200+$K200)</f>
        <v/>
      </c>
      <c r="V200" s="14">
        <f>IF($A200="","",DATE(YEAR($A200),MONTH($A200),1))</f>
        <v/>
      </c>
      <c r="W200" s="7">
        <f>IF($A200="","",$A200&amp;"|"&amp;$B200&amp;"|"&amp;$C200)</f>
        <v/>
      </c>
    </row>
    <row r="201">
      <c r="A201" s="12" t="n"/>
      <c r="B201" s="4" t="n"/>
      <c r="C201" s="4" t="n"/>
      <c r="D201" s="4" t="n"/>
      <c r="E201" s="4" t="n"/>
      <c r="F201" s="5" t="n"/>
      <c r="G201" s="5" t="n"/>
      <c r="H201" s="5" t="n"/>
      <c r="I201" s="5" t="n"/>
      <c r="J201" s="5" t="n"/>
      <c r="K201" s="5" t="n"/>
      <c r="L201" s="5" t="n"/>
      <c r="M201" s="13">
        <f>IF($A201="","",SUMIFS('Petty expenses'!$E$3:$E$1002,'Petty expenses'!$A$3:$A$1002,$A201,'Petty expenses'!$B$3:$B$1002,$B201,'Petty expenses'!$C$3:$C$1002,$C201))</f>
        <v/>
      </c>
      <c r="N201" s="13">
        <f>IF($A201="","",$F201+$H201-$M201)</f>
        <v/>
      </c>
      <c r="O201" s="5" t="n"/>
      <c r="P201" s="13">
        <f>IF(OR($A201="",$O201=""),"",$O201-$N201)</f>
        <v/>
      </c>
      <c r="Q201" s="4" t="n"/>
      <c r="R201" s="5" t="n"/>
      <c r="S201" s="4" t="n"/>
      <c r="T201" s="7">
        <f>IF(OR($A201="",$O201=""),"",IF($P201=0,"Balanced",IF($Q201="","Reason needed",IF($P201&lt;0,"Short","Over"))))</f>
        <v/>
      </c>
      <c r="U201" s="13">
        <f>IF($A201="","",$H201+$I201+$J201+$K201)</f>
        <v/>
      </c>
      <c r="V201" s="14">
        <f>IF($A201="","",DATE(YEAR($A201),MONTH($A201),1))</f>
        <v/>
      </c>
      <c r="W201" s="7">
        <f>IF($A201="","",$A201&amp;"|"&amp;$B201&amp;"|"&amp;$C201)</f>
        <v/>
      </c>
    </row>
    <row r="202">
      <c r="A202" s="12" t="n"/>
      <c r="B202" s="4" t="n"/>
      <c r="C202" s="4" t="n"/>
      <c r="D202" s="4" t="n"/>
      <c r="E202" s="4" t="n"/>
      <c r="F202" s="5" t="n"/>
      <c r="G202" s="5" t="n"/>
      <c r="H202" s="5" t="n"/>
      <c r="I202" s="5" t="n"/>
      <c r="J202" s="5" t="n"/>
      <c r="K202" s="5" t="n"/>
      <c r="L202" s="5" t="n"/>
      <c r="M202" s="13">
        <f>IF($A202="","",SUMIFS('Petty expenses'!$E$3:$E$1002,'Petty expenses'!$A$3:$A$1002,$A202,'Petty expenses'!$B$3:$B$1002,$B202,'Petty expenses'!$C$3:$C$1002,$C202))</f>
        <v/>
      </c>
      <c r="N202" s="13">
        <f>IF($A202="","",$F202+$H202-$M202)</f>
        <v/>
      </c>
      <c r="O202" s="5" t="n"/>
      <c r="P202" s="13">
        <f>IF(OR($A202="",$O202=""),"",$O202-$N202)</f>
        <v/>
      </c>
      <c r="Q202" s="4" t="n"/>
      <c r="R202" s="5" t="n"/>
      <c r="S202" s="4" t="n"/>
      <c r="T202" s="7">
        <f>IF(OR($A202="",$O202=""),"",IF($P202=0,"Balanced",IF($Q202="","Reason needed",IF($P202&lt;0,"Short","Over"))))</f>
        <v/>
      </c>
      <c r="U202" s="13">
        <f>IF($A202="","",$H202+$I202+$J202+$K202)</f>
        <v/>
      </c>
      <c r="V202" s="14">
        <f>IF($A202="","",DATE(YEAR($A202),MONTH($A202),1))</f>
        <v/>
      </c>
      <c r="W202" s="7">
        <f>IF($A202="","",$A202&amp;"|"&amp;$B202&amp;"|"&amp;$C202)</f>
        <v/>
      </c>
    </row>
    <row r="203">
      <c r="A203" s="12" t="n"/>
      <c r="B203" s="4" t="n"/>
      <c r="C203" s="4" t="n"/>
      <c r="D203" s="4" t="n"/>
      <c r="E203" s="4" t="n"/>
      <c r="F203" s="5" t="n"/>
      <c r="G203" s="5" t="n"/>
      <c r="H203" s="5" t="n"/>
      <c r="I203" s="5" t="n"/>
      <c r="J203" s="5" t="n"/>
      <c r="K203" s="5" t="n"/>
      <c r="L203" s="5" t="n"/>
      <c r="M203" s="13">
        <f>IF($A203="","",SUMIFS('Petty expenses'!$E$3:$E$1002,'Petty expenses'!$A$3:$A$1002,$A203,'Petty expenses'!$B$3:$B$1002,$B203,'Petty expenses'!$C$3:$C$1002,$C203))</f>
        <v/>
      </c>
      <c r="N203" s="13">
        <f>IF($A203="","",$F203+$H203-$M203)</f>
        <v/>
      </c>
      <c r="O203" s="5" t="n"/>
      <c r="P203" s="13">
        <f>IF(OR($A203="",$O203=""),"",$O203-$N203)</f>
        <v/>
      </c>
      <c r="Q203" s="4" t="n"/>
      <c r="R203" s="5" t="n"/>
      <c r="S203" s="4" t="n"/>
      <c r="T203" s="7">
        <f>IF(OR($A203="",$O203=""),"",IF($P203=0,"Balanced",IF($Q203="","Reason needed",IF($P203&lt;0,"Short","Over"))))</f>
        <v/>
      </c>
      <c r="U203" s="13">
        <f>IF($A203="","",$H203+$I203+$J203+$K203)</f>
        <v/>
      </c>
      <c r="V203" s="14">
        <f>IF($A203="","",DATE(YEAR($A203),MONTH($A203),1))</f>
        <v/>
      </c>
      <c r="W203" s="7">
        <f>IF($A203="","",$A203&amp;"|"&amp;$B203&amp;"|"&amp;$C203)</f>
        <v/>
      </c>
    </row>
    <row r="204">
      <c r="A204" s="12" t="n"/>
      <c r="B204" s="4" t="n"/>
      <c r="C204" s="4" t="n"/>
      <c r="D204" s="4" t="n"/>
      <c r="E204" s="4" t="n"/>
      <c r="F204" s="5" t="n"/>
      <c r="G204" s="5" t="n"/>
      <c r="H204" s="5" t="n"/>
      <c r="I204" s="5" t="n"/>
      <c r="J204" s="5" t="n"/>
      <c r="K204" s="5" t="n"/>
      <c r="L204" s="5" t="n"/>
      <c r="M204" s="13">
        <f>IF($A204="","",SUMIFS('Petty expenses'!$E$3:$E$1002,'Petty expenses'!$A$3:$A$1002,$A204,'Petty expenses'!$B$3:$B$1002,$B204,'Petty expenses'!$C$3:$C$1002,$C204))</f>
        <v/>
      </c>
      <c r="N204" s="13">
        <f>IF($A204="","",$F204+$H204-$M204)</f>
        <v/>
      </c>
      <c r="O204" s="5" t="n"/>
      <c r="P204" s="13">
        <f>IF(OR($A204="",$O204=""),"",$O204-$N204)</f>
        <v/>
      </c>
      <c r="Q204" s="4" t="n"/>
      <c r="R204" s="5" t="n"/>
      <c r="S204" s="4" t="n"/>
      <c r="T204" s="7">
        <f>IF(OR($A204="",$O204=""),"",IF($P204=0,"Balanced",IF($Q204="","Reason needed",IF($P204&lt;0,"Short","Over"))))</f>
        <v/>
      </c>
      <c r="U204" s="13">
        <f>IF($A204="","",$H204+$I204+$J204+$K204)</f>
        <v/>
      </c>
      <c r="V204" s="14">
        <f>IF($A204="","",DATE(YEAR($A204),MONTH($A204),1))</f>
        <v/>
      </c>
      <c r="W204" s="7">
        <f>IF($A204="","",$A204&amp;"|"&amp;$B204&amp;"|"&amp;$C204)</f>
        <v/>
      </c>
    </row>
    <row r="205">
      <c r="A205" s="12" t="n"/>
      <c r="B205" s="4" t="n"/>
      <c r="C205" s="4" t="n"/>
      <c r="D205" s="4" t="n"/>
      <c r="E205" s="4" t="n"/>
      <c r="F205" s="5" t="n"/>
      <c r="G205" s="5" t="n"/>
      <c r="H205" s="5" t="n"/>
      <c r="I205" s="5" t="n"/>
      <c r="J205" s="5" t="n"/>
      <c r="K205" s="5" t="n"/>
      <c r="L205" s="5" t="n"/>
      <c r="M205" s="13">
        <f>IF($A205="","",SUMIFS('Petty expenses'!$E$3:$E$1002,'Petty expenses'!$A$3:$A$1002,$A205,'Petty expenses'!$B$3:$B$1002,$B205,'Petty expenses'!$C$3:$C$1002,$C205))</f>
        <v/>
      </c>
      <c r="N205" s="13">
        <f>IF($A205="","",$F205+$H205-$M205)</f>
        <v/>
      </c>
      <c r="O205" s="5" t="n"/>
      <c r="P205" s="13">
        <f>IF(OR($A205="",$O205=""),"",$O205-$N205)</f>
        <v/>
      </c>
      <c r="Q205" s="4" t="n"/>
      <c r="R205" s="5" t="n"/>
      <c r="S205" s="4" t="n"/>
      <c r="T205" s="7">
        <f>IF(OR($A205="",$O205=""),"",IF($P205=0,"Balanced",IF($Q205="","Reason needed",IF($P205&lt;0,"Short","Over"))))</f>
        <v/>
      </c>
      <c r="U205" s="13">
        <f>IF($A205="","",$H205+$I205+$J205+$K205)</f>
        <v/>
      </c>
      <c r="V205" s="14">
        <f>IF($A205="","",DATE(YEAR($A205),MONTH($A205),1))</f>
        <v/>
      </c>
      <c r="W205" s="7">
        <f>IF($A205="","",$A205&amp;"|"&amp;$B205&amp;"|"&amp;$C205)</f>
        <v/>
      </c>
    </row>
    <row r="206">
      <c r="A206" s="12" t="n"/>
      <c r="B206" s="4" t="n"/>
      <c r="C206" s="4" t="n"/>
      <c r="D206" s="4" t="n"/>
      <c r="E206" s="4" t="n"/>
      <c r="F206" s="5" t="n"/>
      <c r="G206" s="5" t="n"/>
      <c r="H206" s="5" t="n"/>
      <c r="I206" s="5" t="n"/>
      <c r="J206" s="5" t="n"/>
      <c r="K206" s="5" t="n"/>
      <c r="L206" s="5" t="n"/>
      <c r="M206" s="13">
        <f>IF($A206="","",SUMIFS('Petty expenses'!$E$3:$E$1002,'Petty expenses'!$A$3:$A$1002,$A206,'Petty expenses'!$B$3:$B$1002,$B206,'Petty expenses'!$C$3:$C$1002,$C206))</f>
        <v/>
      </c>
      <c r="N206" s="13">
        <f>IF($A206="","",$F206+$H206-$M206)</f>
        <v/>
      </c>
      <c r="O206" s="5" t="n"/>
      <c r="P206" s="13">
        <f>IF(OR($A206="",$O206=""),"",$O206-$N206)</f>
        <v/>
      </c>
      <c r="Q206" s="4" t="n"/>
      <c r="R206" s="5" t="n"/>
      <c r="S206" s="4" t="n"/>
      <c r="T206" s="7">
        <f>IF(OR($A206="",$O206=""),"",IF($P206=0,"Balanced",IF($Q206="","Reason needed",IF($P206&lt;0,"Short","Over"))))</f>
        <v/>
      </c>
      <c r="U206" s="13">
        <f>IF($A206="","",$H206+$I206+$J206+$K206)</f>
        <v/>
      </c>
      <c r="V206" s="14">
        <f>IF($A206="","",DATE(YEAR($A206),MONTH($A206),1))</f>
        <v/>
      </c>
      <c r="W206" s="7">
        <f>IF($A206="","",$A206&amp;"|"&amp;$B206&amp;"|"&amp;$C206)</f>
        <v/>
      </c>
    </row>
    <row r="207">
      <c r="A207" s="12" t="n"/>
      <c r="B207" s="4" t="n"/>
      <c r="C207" s="4" t="n"/>
      <c r="D207" s="4" t="n"/>
      <c r="E207" s="4" t="n"/>
      <c r="F207" s="5" t="n"/>
      <c r="G207" s="5" t="n"/>
      <c r="H207" s="5" t="n"/>
      <c r="I207" s="5" t="n"/>
      <c r="J207" s="5" t="n"/>
      <c r="K207" s="5" t="n"/>
      <c r="L207" s="5" t="n"/>
      <c r="M207" s="13">
        <f>IF($A207="","",SUMIFS('Petty expenses'!$E$3:$E$1002,'Petty expenses'!$A$3:$A$1002,$A207,'Petty expenses'!$B$3:$B$1002,$B207,'Petty expenses'!$C$3:$C$1002,$C207))</f>
        <v/>
      </c>
      <c r="N207" s="13">
        <f>IF($A207="","",$F207+$H207-$M207)</f>
        <v/>
      </c>
      <c r="O207" s="5" t="n"/>
      <c r="P207" s="13">
        <f>IF(OR($A207="",$O207=""),"",$O207-$N207)</f>
        <v/>
      </c>
      <c r="Q207" s="4" t="n"/>
      <c r="R207" s="5" t="n"/>
      <c r="S207" s="4" t="n"/>
      <c r="T207" s="7">
        <f>IF(OR($A207="",$O207=""),"",IF($P207=0,"Balanced",IF($Q207="","Reason needed",IF($P207&lt;0,"Short","Over"))))</f>
        <v/>
      </c>
      <c r="U207" s="13">
        <f>IF($A207="","",$H207+$I207+$J207+$K207)</f>
        <v/>
      </c>
      <c r="V207" s="14">
        <f>IF($A207="","",DATE(YEAR($A207),MONTH($A207),1))</f>
        <v/>
      </c>
      <c r="W207" s="7">
        <f>IF($A207="","",$A207&amp;"|"&amp;$B207&amp;"|"&amp;$C207)</f>
        <v/>
      </c>
    </row>
    <row r="208">
      <c r="A208" s="12" t="n"/>
      <c r="B208" s="4" t="n"/>
      <c r="C208" s="4" t="n"/>
      <c r="D208" s="4" t="n"/>
      <c r="E208" s="4" t="n"/>
      <c r="F208" s="5" t="n"/>
      <c r="G208" s="5" t="n"/>
      <c r="H208" s="5" t="n"/>
      <c r="I208" s="5" t="n"/>
      <c r="J208" s="5" t="n"/>
      <c r="K208" s="5" t="n"/>
      <c r="L208" s="5" t="n"/>
      <c r="M208" s="13">
        <f>IF($A208="","",SUMIFS('Petty expenses'!$E$3:$E$1002,'Petty expenses'!$A$3:$A$1002,$A208,'Petty expenses'!$B$3:$B$1002,$B208,'Petty expenses'!$C$3:$C$1002,$C208))</f>
        <v/>
      </c>
      <c r="N208" s="13">
        <f>IF($A208="","",$F208+$H208-$M208)</f>
        <v/>
      </c>
      <c r="O208" s="5" t="n"/>
      <c r="P208" s="13">
        <f>IF(OR($A208="",$O208=""),"",$O208-$N208)</f>
        <v/>
      </c>
      <c r="Q208" s="4" t="n"/>
      <c r="R208" s="5" t="n"/>
      <c r="S208" s="4" t="n"/>
      <c r="T208" s="7">
        <f>IF(OR($A208="",$O208=""),"",IF($P208=0,"Balanced",IF($Q208="","Reason needed",IF($P208&lt;0,"Short","Over"))))</f>
        <v/>
      </c>
      <c r="U208" s="13">
        <f>IF($A208="","",$H208+$I208+$J208+$K208)</f>
        <v/>
      </c>
      <c r="V208" s="14">
        <f>IF($A208="","",DATE(YEAR($A208),MONTH($A208),1))</f>
        <v/>
      </c>
      <c r="W208" s="7">
        <f>IF($A208="","",$A208&amp;"|"&amp;$B208&amp;"|"&amp;$C208)</f>
        <v/>
      </c>
    </row>
    <row r="209">
      <c r="A209" s="12" t="n"/>
      <c r="B209" s="4" t="n"/>
      <c r="C209" s="4" t="n"/>
      <c r="D209" s="4" t="n"/>
      <c r="E209" s="4" t="n"/>
      <c r="F209" s="5" t="n"/>
      <c r="G209" s="5" t="n"/>
      <c r="H209" s="5" t="n"/>
      <c r="I209" s="5" t="n"/>
      <c r="J209" s="5" t="n"/>
      <c r="K209" s="5" t="n"/>
      <c r="L209" s="5" t="n"/>
      <c r="M209" s="13">
        <f>IF($A209="","",SUMIFS('Petty expenses'!$E$3:$E$1002,'Petty expenses'!$A$3:$A$1002,$A209,'Petty expenses'!$B$3:$B$1002,$B209,'Petty expenses'!$C$3:$C$1002,$C209))</f>
        <v/>
      </c>
      <c r="N209" s="13">
        <f>IF($A209="","",$F209+$H209-$M209)</f>
        <v/>
      </c>
      <c r="O209" s="5" t="n"/>
      <c r="P209" s="13">
        <f>IF(OR($A209="",$O209=""),"",$O209-$N209)</f>
        <v/>
      </c>
      <c r="Q209" s="4" t="n"/>
      <c r="R209" s="5" t="n"/>
      <c r="S209" s="4" t="n"/>
      <c r="T209" s="7">
        <f>IF(OR($A209="",$O209=""),"",IF($P209=0,"Balanced",IF($Q209="","Reason needed",IF($P209&lt;0,"Short","Over"))))</f>
        <v/>
      </c>
      <c r="U209" s="13">
        <f>IF($A209="","",$H209+$I209+$J209+$K209)</f>
        <v/>
      </c>
      <c r="V209" s="14">
        <f>IF($A209="","",DATE(YEAR($A209),MONTH($A209),1))</f>
        <v/>
      </c>
      <c r="W209" s="7">
        <f>IF($A209="","",$A209&amp;"|"&amp;$B209&amp;"|"&amp;$C209)</f>
        <v/>
      </c>
    </row>
    <row r="210">
      <c r="A210" s="12" t="n"/>
      <c r="B210" s="4" t="n"/>
      <c r="C210" s="4" t="n"/>
      <c r="D210" s="4" t="n"/>
      <c r="E210" s="4" t="n"/>
      <c r="F210" s="5" t="n"/>
      <c r="G210" s="5" t="n"/>
      <c r="H210" s="5" t="n"/>
      <c r="I210" s="5" t="n"/>
      <c r="J210" s="5" t="n"/>
      <c r="K210" s="5" t="n"/>
      <c r="L210" s="5" t="n"/>
      <c r="M210" s="13">
        <f>IF($A210="","",SUMIFS('Petty expenses'!$E$3:$E$1002,'Petty expenses'!$A$3:$A$1002,$A210,'Petty expenses'!$B$3:$B$1002,$B210,'Petty expenses'!$C$3:$C$1002,$C210))</f>
        <v/>
      </c>
      <c r="N210" s="13">
        <f>IF($A210="","",$F210+$H210-$M210)</f>
        <v/>
      </c>
      <c r="O210" s="5" t="n"/>
      <c r="P210" s="13">
        <f>IF(OR($A210="",$O210=""),"",$O210-$N210)</f>
        <v/>
      </c>
      <c r="Q210" s="4" t="n"/>
      <c r="R210" s="5" t="n"/>
      <c r="S210" s="4" t="n"/>
      <c r="T210" s="7">
        <f>IF(OR($A210="",$O210=""),"",IF($P210=0,"Balanced",IF($Q210="","Reason needed",IF($P210&lt;0,"Short","Over"))))</f>
        <v/>
      </c>
      <c r="U210" s="13">
        <f>IF($A210="","",$H210+$I210+$J210+$K210)</f>
        <v/>
      </c>
      <c r="V210" s="14">
        <f>IF($A210="","",DATE(YEAR($A210),MONTH($A210),1))</f>
        <v/>
      </c>
      <c r="W210" s="7">
        <f>IF($A210="","",$A210&amp;"|"&amp;$B210&amp;"|"&amp;$C210)</f>
        <v/>
      </c>
    </row>
    <row r="211">
      <c r="A211" s="12" t="n"/>
      <c r="B211" s="4" t="n"/>
      <c r="C211" s="4" t="n"/>
      <c r="D211" s="4" t="n"/>
      <c r="E211" s="4" t="n"/>
      <c r="F211" s="5" t="n"/>
      <c r="G211" s="5" t="n"/>
      <c r="H211" s="5" t="n"/>
      <c r="I211" s="5" t="n"/>
      <c r="J211" s="5" t="n"/>
      <c r="K211" s="5" t="n"/>
      <c r="L211" s="5" t="n"/>
      <c r="M211" s="13">
        <f>IF($A211="","",SUMIFS('Petty expenses'!$E$3:$E$1002,'Petty expenses'!$A$3:$A$1002,$A211,'Petty expenses'!$B$3:$B$1002,$B211,'Petty expenses'!$C$3:$C$1002,$C211))</f>
        <v/>
      </c>
      <c r="N211" s="13">
        <f>IF($A211="","",$F211+$H211-$M211)</f>
        <v/>
      </c>
      <c r="O211" s="5" t="n"/>
      <c r="P211" s="13">
        <f>IF(OR($A211="",$O211=""),"",$O211-$N211)</f>
        <v/>
      </c>
      <c r="Q211" s="4" t="n"/>
      <c r="R211" s="5" t="n"/>
      <c r="S211" s="4" t="n"/>
      <c r="T211" s="7">
        <f>IF(OR($A211="",$O211=""),"",IF($P211=0,"Balanced",IF($Q211="","Reason needed",IF($P211&lt;0,"Short","Over"))))</f>
        <v/>
      </c>
      <c r="U211" s="13">
        <f>IF($A211="","",$H211+$I211+$J211+$K211)</f>
        <v/>
      </c>
      <c r="V211" s="14">
        <f>IF($A211="","",DATE(YEAR($A211),MONTH($A211),1))</f>
        <v/>
      </c>
      <c r="W211" s="7">
        <f>IF($A211="","",$A211&amp;"|"&amp;$B211&amp;"|"&amp;$C211)</f>
        <v/>
      </c>
    </row>
    <row r="212">
      <c r="A212" s="12" t="n"/>
      <c r="B212" s="4" t="n"/>
      <c r="C212" s="4" t="n"/>
      <c r="D212" s="4" t="n"/>
      <c r="E212" s="4" t="n"/>
      <c r="F212" s="5" t="n"/>
      <c r="G212" s="5" t="n"/>
      <c r="H212" s="5" t="n"/>
      <c r="I212" s="5" t="n"/>
      <c r="J212" s="5" t="n"/>
      <c r="K212" s="5" t="n"/>
      <c r="L212" s="5" t="n"/>
      <c r="M212" s="13">
        <f>IF($A212="","",SUMIFS('Petty expenses'!$E$3:$E$1002,'Petty expenses'!$A$3:$A$1002,$A212,'Petty expenses'!$B$3:$B$1002,$B212,'Petty expenses'!$C$3:$C$1002,$C212))</f>
        <v/>
      </c>
      <c r="N212" s="13">
        <f>IF($A212="","",$F212+$H212-$M212)</f>
        <v/>
      </c>
      <c r="O212" s="5" t="n"/>
      <c r="P212" s="13">
        <f>IF(OR($A212="",$O212=""),"",$O212-$N212)</f>
        <v/>
      </c>
      <c r="Q212" s="4" t="n"/>
      <c r="R212" s="5" t="n"/>
      <c r="S212" s="4" t="n"/>
      <c r="T212" s="7">
        <f>IF(OR($A212="",$O212=""),"",IF($P212=0,"Balanced",IF($Q212="","Reason needed",IF($P212&lt;0,"Short","Over"))))</f>
        <v/>
      </c>
      <c r="U212" s="13">
        <f>IF($A212="","",$H212+$I212+$J212+$K212)</f>
        <v/>
      </c>
      <c r="V212" s="14">
        <f>IF($A212="","",DATE(YEAR($A212),MONTH($A212),1))</f>
        <v/>
      </c>
      <c r="W212" s="7">
        <f>IF($A212="","",$A212&amp;"|"&amp;$B212&amp;"|"&amp;$C212)</f>
        <v/>
      </c>
    </row>
    <row r="213">
      <c r="A213" s="12" t="n"/>
      <c r="B213" s="4" t="n"/>
      <c r="C213" s="4" t="n"/>
      <c r="D213" s="4" t="n"/>
      <c r="E213" s="4" t="n"/>
      <c r="F213" s="5" t="n"/>
      <c r="G213" s="5" t="n"/>
      <c r="H213" s="5" t="n"/>
      <c r="I213" s="5" t="n"/>
      <c r="J213" s="5" t="n"/>
      <c r="K213" s="5" t="n"/>
      <c r="L213" s="5" t="n"/>
      <c r="M213" s="13">
        <f>IF($A213="","",SUMIFS('Petty expenses'!$E$3:$E$1002,'Petty expenses'!$A$3:$A$1002,$A213,'Petty expenses'!$B$3:$B$1002,$B213,'Petty expenses'!$C$3:$C$1002,$C213))</f>
        <v/>
      </c>
      <c r="N213" s="13">
        <f>IF($A213="","",$F213+$H213-$M213)</f>
        <v/>
      </c>
      <c r="O213" s="5" t="n"/>
      <c r="P213" s="13">
        <f>IF(OR($A213="",$O213=""),"",$O213-$N213)</f>
        <v/>
      </c>
      <c r="Q213" s="4" t="n"/>
      <c r="R213" s="5" t="n"/>
      <c r="S213" s="4" t="n"/>
      <c r="T213" s="7">
        <f>IF(OR($A213="",$O213=""),"",IF($P213=0,"Balanced",IF($Q213="","Reason needed",IF($P213&lt;0,"Short","Over"))))</f>
        <v/>
      </c>
      <c r="U213" s="13">
        <f>IF($A213="","",$H213+$I213+$J213+$K213)</f>
        <v/>
      </c>
      <c r="V213" s="14">
        <f>IF($A213="","",DATE(YEAR($A213),MONTH($A213),1))</f>
        <v/>
      </c>
      <c r="W213" s="7">
        <f>IF($A213="","",$A213&amp;"|"&amp;$B213&amp;"|"&amp;$C213)</f>
        <v/>
      </c>
    </row>
    <row r="214">
      <c r="A214" s="12" t="n"/>
      <c r="B214" s="4" t="n"/>
      <c r="C214" s="4" t="n"/>
      <c r="D214" s="4" t="n"/>
      <c r="E214" s="4" t="n"/>
      <c r="F214" s="5" t="n"/>
      <c r="G214" s="5" t="n"/>
      <c r="H214" s="5" t="n"/>
      <c r="I214" s="5" t="n"/>
      <c r="J214" s="5" t="n"/>
      <c r="K214" s="5" t="n"/>
      <c r="L214" s="5" t="n"/>
      <c r="M214" s="13">
        <f>IF($A214="","",SUMIFS('Petty expenses'!$E$3:$E$1002,'Petty expenses'!$A$3:$A$1002,$A214,'Petty expenses'!$B$3:$B$1002,$B214,'Petty expenses'!$C$3:$C$1002,$C214))</f>
        <v/>
      </c>
      <c r="N214" s="13">
        <f>IF($A214="","",$F214+$H214-$M214)</f>
        <v/>
      </c>
      <c r="O214" s="5" t="n"/>
      <c r="P214" s="13">
        <f>IF(OR($A214="",$O214=""),"",$O214-$N214)</f>
        <v/>
      </c>
      <c r="Q214" s="4" t="n"/>
      <c r="R214" s="5" t="n"/>
      <c r="S214" s="4" t="n"/>
      <c r="T214" s="7">
        <f>IF(OR($A214="",$O214=""),"",IF($P214=0,"Balanced",IF($Q214="","Reason needed",IF($P214&lt;0,"Short","Over"))))</f>
        <v/>
      </c>
      <c r="U214" s="13">
        <f>IF($A214="","",$H214+$I214+$J214+$K214)</f>
        <v/>
      </c>
      <c r="V214" s="14">
        <f>IF($A214="","",DATE(YEAR($A214),MONTH($A214),1))</f>
        <v/>
      </c>
      <c r="W214" s="7">
        <f>IF($A214="","",$A214&amp;"|"&amp;$B214&amp;"|"&amp;$C214)</f>
        <v/>
      </c>
    </row>
    <row r="215">
      <c r="A215" s="12" t="n"/>
      <c r="B215" s="4" t="n"/>
      <c r="C215" s="4" t="n"/>
      <c r="D215" s="4" t="n"/>
      <c r="E215" s="4" t="n"/>
      <c r="F215" s="5" t="n"/>
      <c r="G215" s="5" t="n"/>
      <c r="H215" s="5" t="n"/>
      <c r="I215" s="5" t="n"/>
      <c r="J215" s="5" t="n"/>
      <c r="K215" s="5" t="n"/>
      <c r="L215" s="5" t="n"/>
      <c r="M215" s="13">
        <f>IF($A215="","",SUMIFS('Petty expenses'!$E$3:$E$1002,'Petty expenses'!$A$3:$A$1002,$A215,'Petty expenses'!$B$3:$B$1002,$B215,'Petty expenses'!$C$3:$C$1002,$C215))</f>
        <v/>
      </c>
      <c r="N215" s="13">
        <f>IF($A215="","",$F215+$H215-$M215)</f>
        <v/>
      </c>
      <c r="O215" s="5" t="n"/>
      <c r="P215" s="13">
        <f>IF(OR($A215="",$O215=""),"",$O215-$N215)</f>
        <v/>
      </c>
      <c r="Q215" s="4" t="n"/>
      <c r="R215" s="5" t="n"/>
      <c r="S215" s="4" t="n"/>
      <c r="T215" s="7">
        <f>IF(OR($A215="",$O215=""),"",IF($P215=0,"Balanced",IF($Q215="","Reason needed",IF($P215&lt;0,"Short","Over"))))</f>
        <v/>
      </c>
      <c r="U215" s="13">
        <f>IF($A215="","",$H215+$I215+$J215+$K215)</f>
        <v/>
      </c>
      <c r="V215" s="14">
        <f>IF($A215="","",DATE(YEAR($A215),MONTH($A215),1))</f>
        <v/>
      </c>
      <c r="W215" s="7">
        <f>IF($A215="","",$A215&amp;"|"&amp;$B215&amp;"|"&amp;$C215)</f>
        <v/>
      </c>
    </row>
    <row r="216">
      <c r="A216" s="12" t="n"/>
      <c r="B216" s="4" t="n"/>
      <c r="C216" s="4" t="n"/>
      <c r="D216" s="4" t="n"/>
      <c r="E216" s="4" t="n"/>
      <c r="F216" s="5" t="n"/>
      <c r="G216" s="5" t="n"/>
      <c r="H216" s="5" t="n"/>
      <c r="I216" s="5" t="n"/>
      <c r="J216" s="5" t="n"/>
      <c r="K216" s="5" t="n"/>
      <c r="L216" s="5" t="n"/>
      <c r="M216" s="13">
        <f>IF($A216="","",SUMIFS('Petty expenses'!$E$3:$E$1002,'Petty expenses'!$A$3:$A$1002,$A216,'Petty expenses'!$B$3:$B$1002,$B216,'Petty expenses'!$C$3:$C$1002,$C216))</f>
        <v/>
      </c>
      <c r="N216" s="13">
        <f>IF($A216="","",$F216+$H216-$M216)</f>
        <v/>
      </c>
      <c r="O216" s="5" t="n"/>
      <c r="P216" s="13">
        <f>IF(OR($A216="",$O216=""),"",$O216-$N216)</f>
        <v/>
      </c>
      <c r="Q216" s="4" t="n"/>
      <c r="R216" s="5" t="n"/>
      <c r="S216" s="4" t="n"/>
      <c r="T216" s="7">
        <f>IF(OR($A216="",$O216=""),"",IF($P216=0,"Balanced",IF($Q216="","Reason needed",IF($P216&lt;0,"Short","Over"))))</f>
        <v/>
      </c>
      <c r="U216" s="13">
        <f>IF($A216="","",$H216+$I216+$J216+$K216)</f>
        <v/>
      </c>
      <c r="V216" s="14">
        <f>IF($A216="","",DATE(YEAR($A216),MONTH($A216),1))</f>
        <v/>
      </c>
      <c r="W216" s="7">
        <f>IF($A216="","",$A216&amp;"|"&amp;$B216&amp;"|"&amp;$C216)</f>
        <v/>
      </c>
    </row>
    <row r="217">
      <c r="A217" s="12" t="n"/>
      <c r="B217" s="4" t="n"/>
      <c r="C217" s="4" t="n"/>
      <c r="D217" s="4" t="n"/>
      <c r="E217" s="4" t="n"/>
      <c r="F217" s="5" t="n"/>
      <c r="G217" s="5" t="n"/>
      <c r="H217" s="5" t="n"/>
      <c r="I217" s="5" t="n"/>
      <c r="J217" s="5" t="n"/>
      <c r="K217" s="5" t="n"/>
      <c r="L217" s="5" t="n"/>
      <c r="M217" s="13">
        <f>IF($A217="","",SUMIFS('Petty expenses'!$E$3:$E$1002,'Petty expenses'!$A$3:$A$1002,$A217,'Petty expenses'!$B$3:$B$1002,$B217,'Petty expenses'!$C$3:$C$1002,$C217))</f>
        <v/>
      </c>
      <c r="N217" s="13">
        <f>IF($A217="","",$F217+$H217-$M217)</f>
        <v/>
      </c>
      <c r="O217" s="5" t="n"/>
      <c r="P217" s="13">
        <f>IF(OR($A217="",$O217=""),"",$O217-$N217)</f>
        <v/>
      </c>
      <c r="Q217" s="4" t="n"/>
      <c r="R217" s="5" t="n"/>
      <c r="S217" s="4" t="n"/>
      <c r="T217" s="7">
        <f>IF(OR($A217="",$O217=""),"",IF($P217=0,"Balanced",IF($Q217="","Reason needed",IF($P217&lt;0,"Short","Over"))))</f>
        <v/>
      </c>
      <c r="U217" s="13">
        <f>IF($A217="","",$H217+$I217+$J217+$K217)</f>
        <v/>
      </c>
      <c r="V217" s="14">
        <f>IF($A217="","",DATE(YEAR($A217),MONTH($A217),1))</f>
        <v/>
      </c>
      <c r="W217" s="7">
        <f>IF($A217="","",$A217&amp;"|"&amp;$B217&amp;"|"&amp;$C217)</f>
        <v/>
      </c>
    </row>
    <row r="218">
      <c r="A218" s="12" t="n"/>
      <c r="B218" s="4" t="n"/>
      <c r="C218" s="4" t="n"/>
      <c r="D218" s="4" t="n"/>
      <c r="E218" s="4" t="n"/>
      <c r="F218" s="5" t="n"/>
      <c r="G218" s="5" t="n"/>
      <c r="H218" s="5" t="n"/>
      <c r="I218" s="5" t="n"/>
      <c r="J218" s="5" t="n"/>
      <c r="K218" s="5" t="n"/>
      <c r="L218" s="5" t="n"/>
      <c r="M218" s="13">
        <f>IF($A218="","",SUMIFS('Petty expenses'!$E$3:$E$1002,'Petty expenses'!$A$3:$A$1002,$A218,'Petty expenses'!$B$3:$B$1002,$B218,'Petty expenses'!$C$3:$C$1002,$C218))</f>
        <v/>
      </c>
      <c r="N218" s="13">
        <f>IF($A218="","",$F218+$H218-$M218)</f>
        <v/>
      </c>
      <c r="O218" s="5" t="n"/>
      <c r="P218" s="13">
        <f>IF(OR($A218="",$O218=""),"",$O218-$N218)</f>
        <v/>
      </c>
      <c r="Q218" s="4" t="n"/>
      <c r="R218" s="5" t="n"/>
      <c r="S218" s="4" t="n"/>
      <c r="T218" s="7">
        <f>IF(OR($A218="",$O218=""),"",IF($P218=0,"Balanced",IF($Q218="","Reason needed",IF($P218&lt;0,"Short","Over"))))</f>
        <v/>
      </c>
      <c r="U218" s="13">
        <f>IF($A218="","",$H218+$I218+$J218+$K218)</f>
        <v/>
      </c>
      <c r="V218" s="14">
        <f>IF($A218="","",DATE(YEAR($A218),MONTH($A218),1))</f>
        <v/>
      </c>
      <c r="W218" s="7">
        <f>IF($A218="","",$A218&amp;"|"&amp;$B218&amp;"|"&amp;$C218)</f>
        <v/>
      </c>
    </row>
    <row r="219">
      <c r="A219" s="12" t="n"/>
      <c r="B219" s="4" t="n"/>
      <c r="C219" s="4" t="n"/>
      <c r="D219" s="4" t="n"/>
      <c r="E219" s="4" t="n"/>
      <c r="F219" s="5" t="n"/>
      <c r="G219" s="5" t="n"/>
      <c r="H219" s="5" t="n"/>
      <c r="I219" s="5" t="n"/>
      <c r="J219" s="5" t="n"/>
      <c r="K219" s="5" t="n"/>
      <c r="L219" s="5" t="n"/>
      <c r="M219" s="13">
        <f>IF($A219="","",SUMIFS('Petty expenses'!$E$3:$E$1002,'Petty expenses'!$A$3:$A$1002,$A219,'Petty expenses'!$B$3:$B$1002,$B219,'Petty expenses'!$C$3:$C$1002,$C219))</f>
        <v/>
      </c>
      <c r="N219" s="13">
        <f>IF($A219="","",$F219+$H219-$M219)</f>
        <v/>
      </c>
      <c r="O219" s="5" t="n"/>
      <c r="P219" s="13">
        <f>IF(OR($A219="",$O219=""),"",$O219-$N219)</f>
        <v/>
      </c>
      <c r="Q219" s="4" t="n"/>
      <c r="R219" s="5" t="n"/>
      <c r="S219" s="4" t="n"/>
      <c r="T219" s="7">
        <f>IF(OR($A219="",$O219=""),"",IF($P219=0,"Balanced",IF($Q219="","Reason needed",IF($P219&lt;0,"Short","Over"))))</f>
        <v/>
      </c>
      <c r="U219" s="13">
        <f>IF($A219="","",$H219+$I219+$J219+$K219)</f>
        <v/>
      </c>
      <c r="V219" s="14">
        <f>IF($A219="","",DATE(YEAR($A219),MONTH($A219),1))</f>
        <v/>
      </c>
      <c r="W219" s="7">
        <f>IF($A219="","",$A219&amp;"|"&amp;$B219&amp;"|"&amp;$C219)</f>
        <v/>
      </c>
    </row>
    <row r="220">
      <c r="A220" s="12" t="n"/>
      <c r="B220" s="4" t="n"/>
      <c r="C220" s="4" t="n"/>
      <c r="D220" s="4" t="n"/>
      <c r="E220" s="4" t="n"/>
      <c r="F220" s="5" t="n"/>
      <c r="G220" s="5" t="n"/>
      <c r="H220" s="5" t="n"/>
      <c r="I220" s="5" t="n"/>
      <c r="J220" s="5" t="n"/>
      <c r="K220" s="5" t="n"/>
      <c r="L220" s="5" t="n"/>
      <c r="M220" s="13">
        <f>IF($A220="","",SUMIFS('Petty expenses'!$E$3:$E$1002,'Petty expenses'!$A$3:$A$1002,$A220,'Petty expenses'!$B$3:$B$1002,$B220,'Petty expenses'!$C$3:$C$1002,$C220))</f>
        <v/>
      </c>
      <c r="N220" s="13">
        <f>IF($A220="","",$F220+$H220-$M220)</f>
        <v/>
      </c>
      <c r="O220" s="5" t="n"/>
      <c r="P220" s="13">
        <f>IF(OR($A220="",$O220=""),"",$O220-$N220)</f>
        <v/>
      </c>
      <c r="Q220" s="4" t="n"/>
      <c r="R220" s="5" t="n"/>
      <c r="S220" s="4" t="n"/>
      <c r="T220" s="7">
        <f>IF(OR($A220="",$O220=""),"",IF($P220=0,"Balanced",IF($Q220="","Reason needed",IF($P220&lt;0,"Short","Over"))))</f>
        <v/>
      </c>
      <c r="U220" s="13">
        <f>IF($A220="","",$H220+$I220+$J220+$K220)</f>
        <v/>
      </c>
      <c r="V220" s="14">
        <f>IF($A220="","",DATE(YEAR($A220),MONTH($A220),1))</f>
        <v/>
      </c>
      <c r="W220" s="7">
        <f>IF($A220="","",$A220&amp;"|"&amp;$B220&amp;"|"&amp;$C220)</f>
        <v/>
      </c>
    </row>
    <row r="221">
      <c r="A221" s="12" t="n"/>
      <c r="B221" s="4" t="n"/>
      <c r="C221" s="4" t="n"/>
      <c r="D221" s="4" t="n"/>
      <c r="E221" s="4" t="n"/>
      <c r="F221" s="5" t="n"/>
      <c r="G221" s="5" t="n"/>
      <c r="H221" s="5" t="n"/>
      <c r="I221" s="5" t="n"/>
      <c r="J221" s="5" t="n"/>
      <c r="K221" s="5" t="n"/>
      <c r="L221" s="5" t="n"/>
      <c r="M221" s="13">
        <f>IF($A221="","",SUMIFS('Petty expenses'!$E$3:$E$1002,'Petty expenses'!$A$3:$A$1002,$A221,'Petty expenses'!$B$3:$B$1002,$B221,'Petty expenses'!$C$3:$C$1002,$C221))</f>
        <v/>
      </c>
      <c r="N221" s="13">
        <f>IF($A221="","",$F221+$H221-$M221)</f>
        <v/>
      </c>
      <c r="O221" s="5" t="n"/>
      <c r="P221" s="13">
        <f>IF(OR($A221="",$O221=""),"",$O221-$N221)</f>
        <v/>
      </c>
      <c r="Q221" s="4" t="n"/>
      <c r="R221" s="5" t="n"/>
      <c r="S221" s="4" t="n"/>
      <c r="T221" s="7">
        <f>IF(OR($A221="",$O221=""),"",IF($P221=0,"Balanced",IF($Q221="","Reason needed",IF($P221&lt;0,"Short","Over"))))</f>
        <v/>
      </c>
      <c r="U221" s="13">
        <f>IF($A221="","",$H221+$I221+$J221+$K221)</f>
        <v/>
      </c>
      <c r="V221" s="14">
        <f>IF($A221="","",DATE(YEAR($A221),MONTH($A221),1))</f>
        <v/>
      </c>
      <c r="W221" s="7">
        <f>IF($A221="","",$A221&amp;"|"&amp;$B221&amp;"|"&amp;$C221)</f>
        <v/>
      </c>
    </row>
    <row r="222">
      <c r="A222" s="12" t="n"/>
      <c r="B222" s="4" t="n"/>
      <c r="C222" s="4" t="n"/>
      <c r="D222" s="4" t="n"/>
      <c r="E222" s="4" t="n"/>
      <c r="F222" s="5" t="n"/>
      <c r="G222" s="5" t="n"/>
      <c r="H222" s="5" t="n"/>
      <c r="I222" s="5" t="n"/>
      <c r="J222" s="5" t="n"/>
      <c r="K222" s="5" t="n"/>
      <c r="L222" s="5" t="n"/>
      <c r="M222" s="13">
        <f>IF($A222="","",SUMIFS('Petty expenses'!$E$3:$E$1002,'Petty expenses'!$A$3:$A$1002,$A222,'Petty expenses'!$B$3:$B$1002,$B222,'Petty expenses'!$C$3:$C$1002,$C222))</f>
        <v/>
      </c>
      <c r="N222" s="13">
        <f>IF($A222="","",$F222+$H222-$M222)</f>
        <v/>
      </c>
      <c r="O222" s="5" t="n"/>
      <c r="P222" s="13">
        <f>IF(OR($A222="",$O222=""),"",$O222-$N222)</f>
        <v/>
      </c>
      <c r="Q222" s="4" t="n"/>
      <c r="R222" s="5" t="n"/>
      <c r="S222" s="4" t="n"/>
      <c r="T222" s="7">
        <f>IF(OR($A222="",$O222=""),"",IF($P222=0,"Balanced",IF($Q222="","Reason needed",IF($P222&lt;0,"Short","Over"))))</f>
        <v/>
      </c>
      <c r="U222" s="13">
        <f>IF($A222="","",$H222+$I222+$J222+$K222)</f>
        <v/>
      </c>
      <c r="V222" s="14">
        <f>IF($A222="","",DATE(YEAR($A222),MONTH($A222),1))</f>
        <v/>
      </c>
      <c r="W222" s="7">
        <f>IF($A222="","",$A222&amp;"|"&amp;$B222&amp;"|"&amp;$C222)</f>
        <v/>
      </c>
    </row>
    <row r="223">
      <c r="A223" s="12" t="n"/>
      <c r="B223" s="4" t="n"/>
      <c r="C223" s="4" t="n"/>
      <c r="D223" s="4" t="n"/>
      <c r="E223" s="4" t="n"/>
      <c r="F223" s="5" t="n"/>
      <c r="G223" s="5" t="n"/>
      <c r="H223" s="5" t="n"/>
      <c r="I223" s="5" t="n"/>
      <c r="J223" s="5" t="n"/>
      <c r="K223" s="5" t="n"/>
      <c r="L223" s="5" t="n"/>
      <c r="M223" s="13">
        <f>IF($A223="","",SUMIFS('Petty expenses'!$E$3:$E$1002,'Petty expenses'!$A$3:$A$1002,$A223,'Petty expenses'!$B$3:$B$1002,$B223,'Petty expenses'!$C$3:$C$1002,$C223))</f>
        <v/>
      </c>
      <c r="N223" s="13">
        <f>IF($A223="","",$F223+$H223-$M223)</f>
        <v/>
      </c>
      <c r="O223" s="5" t="n"/>
      <c r="P223" s="13">
        <f>IF(OR($A223="",$O223=""),"",$O223-$N223)</f>
        <v/>
      </c>
      <c r="Q223" s="4" t="n"/>
      <c r="R223" s="5" t="n"/>
      <c r="S223" s="4" t="n"/>
      <c r="T223" s="7">
        <f>IF(OR($A223="",$O223=""),"",IF($P223=0,"Balanced",IF($Q223="","Reason needed",IF($P223&lt;0,"Short","Over"))))</f>
        <v/>
      </c>
      <c r="U223" s="13">
        <f>IF($A223="","",$H223+$I223+$J223+$K223)</f>
        <v/>
      </c>
      <c r="V223" s="14">
        <f>IF($A223="","",DATE(YEAR($A223),MONTH($A223),1))</f>
        <v/>
      </c>
      <c r="W223" s="7">
        <f>IF($A223="","",$A223&amp;"|"&amp;$B223&amp;"|"&amp;$C223)</f>
        <v/>
      </c>
    </row>
    <row r="224">
      <c r="A224" s="12" t="n"/>
      <c r="B224" s="4" t="n"/>
      <c r="C224" s="4" t="n"/>
      <c r="D224" s="4" t="n"/>
      <c r="E224" s="4" t="n"/>
      <c r="F224" s="5" t="n"/>
      <c r="G224" s="5" t="n"/>
      <c r="H224" s="5" t="n"/>
      <c r="I224" s="5" t="n"/>
      <c r="J224" s="5" t="n"/>
      <c r="K224" s="5" t="n"/>
      <c r="L224" s="5" t="n"/>
      <c r="M224" s="13">
        <f>IF($A224="","",SUMIFS('Petty expenses'!$E$3:$E$1002,'Petty expenses'!$A$3:$A$1002,$A224,'Petty expenses'!$B$3:$B$1002,$B224,'Petty expenses'!$C$3:$C$1002,$C224))</f>
        <v/>
      </c>
      <c r="N224" s="13">
        <f>IF($A224="","",$F224+$H224-$M224)</f>
        <v/>
      </c>
      <c r="O224" s="5" t="n"/>
      <c r="P224" s="13">
        <f>IF(OR($A224="",$O224=""),"",$O224-$N224)</f>
        <v/>
      </c>
      <c r="Q224" s="4" t="n"/>
      <c r="R224" s="5" t="n"/>
      <c r="S224" s="4" t="n"/>
      <c r="T224" s="7">
        <f>IF(OR($A224="",$O224=""),"",IF($P224=0,"Balanced",IF($Q224="","Reason needed",IF($P224&lt;0,"Short","Over"))))</f>
        <v/>
      </c>
      <c r="U224" s="13">
        <f>IF($A224="","",$H224+$I224+$J224+$K224)</f>
        <v/>
      </c>
      <c r="V224" s="14">
        <f>IF($A224="","",DATE(YEAR($A224),MONTH($A224),1))</f>
        <v/>
      </c>
      <c r="W224" s="7">
        <f>IF($A224="","",$A224&amp;"|"&amp;$B224&amp;"|"&amp;$C224)</f>
        <v/>
      </c>
    </row>
    <row r="225">
      <c r="A225" s="12" t="n"/>
      <c r="B225" s="4" t="n"/>
      <c r="C225" s="4" t="n"/>
      <c r="D225" s="4" t="n"/>
      <c r="E225" s="4" t="n"/>
      <c r="F225" s="5" t="n"/>
      <c r="G225" s="5" t="n"/>
      <c r="H225" s="5" t="n"/>
      <c r="I225" s="5" t="n"/>
      <c r="J225" s="5" t="n"/>
      <c r="K225" s="5" t="n"/>
      <c r="L225" s="5" t="n"/>
      <c r="M225" s="13">
        <f>IF($A225="","",SUMIFS('Petty expenses'!$E$3:$E$1002,'Petty expenses'!$A$3:$A$1002,$A225,'Petty expenses'!$B$3:$B$1002,$B225,'Petty expenses'!$C$3:$C$1002,$C225))</f>
        <v/>
      </c>
      <c r="N225" s="13">
        <f>IF($A225="","",$F225+$H225-$M225)</f>
        <v/>
      </c>
      <c r="O225" s="5" t="n"/>
      <c r="P225" s="13">
        <f>IF(OR($A225="",$O225=""),"",$O225-$N225)</f>
        <v/>
      </c>
      <c r="Q225" s="4" t="n"/>
      <c r="R225" s="5" t="n"/>
      <c r="S225" s="4" t="n"/>
      <c r="T225" s="7">
        <f>IF(OR($A225="",$O225=""),"",IF($P225=0,"Balanced",IF($Q225="","Reason needed",IF($P225&lt;0,"Short","Over"))))</f>
        <v/>
      </c>
      <c r="U225" s="13">
        <f>IF($A225="","",$H225+$I225+$J225+$K225)</f>
        <v/>
      </c>
      <c r="V225" s="14">
        <f>IF($A225="","",DATE(YEAR($A225),MONTH($A225),1))</f>
        <v/>
      </c>
      <c r="W225" s="7">
        <f>IF($A225="","",$A225&amp;"|"&amp;$B225&amp;"|"&amp;$C225)</f>
        <v/>
      </c>
    </row>
    <row r="226">
      <c r="A226" s="12" t="n"/>
      <c r="B226" s="4" t="n"/>
      <c r="C226" s="4" t="n"/>
      <c r="D226" s="4" t="n"/>
      <c r="E226" s="4" t="n"/>
      <c r="F226" s="5" t="n"/>
      <c r="G226" s="5" t="n"/>
      <c r="H226" s="5" t="n"/>
      <c r="I226" s="5" t="n"/>
      <c r="J226" s="5" t="n"/>
      <c r="K226" s="5" t="n"/>
      <c r="L226" s="5" t="n"/>
      <c r="M226" s="13">
        <f>IF($A226="","",SUMIFS('Petty expenses'!$E$3:$E$1002,'Petty expenses'!$A$3:$A$1002,$A226,'Petty expenses'!$B$3:$B$1002,$B226,'Petty expenses'!$C$3:$C$1002,$C226))</f>
        <v/>
      </c>
      <c r="N226" s="13">
        <f>IF($A226="","",$F226+$H226-$M226)</f>
        <v/>
      </c>
      <c r="O226" s="5" t="n"/>
      <c r="P226" s="13">
        <f>IF(OR($A226="",$O226=""),"",$O226-$N226)</f>
        <v/>
      </c>
      <c r="Q226" s="4" t="n"/>
      <c r="R226" s="5" t="n"/>
      <c r="S226" s="4" t="n"/>
      <c r="T226" s="7">
        <f>IF(OR($A226="",$O226=""),"",IF($P226=0,"Balanced",IF($Q226="","Reason needed",IF($P226&lt;0,"Short","Over"))))</f>
        <v/>
      </c>
      <c r="U226" s="13">
        <f>IF($A226="","",$H226+$I226+$J226+$K226)</f>
        <v/>
      </c>
      <c r="V226" s="14">
        <f>IF($A226="","",DATE(YEAR($A226),MONTH($A226),1))</f>
        <v/>
      </c>
      <c r="W226" s="7">
        <f>IF($A226="","",$A226&amp;"|"&amp;$B226&amp;"|"&amp;$C226)</f>
        <v/>
      </c>
    </row>
    <row r="227">
      <c r="A227" s="12" t="n"/>
      <c r="B227" s="4" t="n"/>
      <c r="C227" s="4" t="n"/>
      <c r="D227" s="4" t="n"/>
      <c r="E227" s="4" t="n"/>
      <c r="F227" s="5" t="n"/>
      <c r="G227" s="5" t="n"/>
      <c r="H227" s="5" t="n"/>
      <c r="I227" s="5" t="n"/>
      <c r="J227" s="5" t="n"/>
      <c r="K227" s="5" t="n"/>
      <c r="L227" s="5" t="n"/>
      <c r="M227" s="13">
        <f>IF($A227="","",SUMIFS('Petty expenses'!$E$3:$E$1002,'Petty expenses'!$A$3:$A$1002,$A227,'Petty expenses'!$B$3:$B$1002,$B227,'Petty expenses'!$C$3:$C$1002,$C227))</f>
        <v/>
      </c>
      <c r="N227" s="13">
        <f>IF($A227="","",$F227+$H227-$M227)</f>
        <v/>
      </c>
      <c r="O227" s="5" t="n"/>
      <c r="P227" s="13">
        <f>IF(OR($A227="",$O227=""),"",$O227-$N227)</f>
        <v/>
      </c>
      <c r="Q227" s="4" t="n"/>
      <c r="R227" s="5" t="n"/>
      <c r="S227" s="4" t="n"/>
      <c r="T227" s="7">
        <f>IF(OR($A227="",$O227=""),"",IF($P227=0,"Balanced",IF($Q227="","Reason needed",IF($P227&lt;0,"Short","Over"))))</f>
        <v/>
      </c>
      <c r="U227" s="13">
        <f>IF($A227="","",$H227+$I227+$J227+$K227)</f>
        <v/>
      </c>
      <c r="V227" s="14">
        <f>IF($A227="","",DATE(YEAR($A227),MONTH($A227),1))</f>
        <v/>
      </c>
      <c r="W227" s="7">
        <f>IF($A227="","",$A227&amp;"|"&amp;$B227&amp;"|"&amp;$C227)</f>
        <v/>
      </c>
    </row>
    <row r="228">
      <c r="A228" s="12" t="n"/>
      <c r="B228" s="4" t="n"/>
      <c r="C228" s="4" t="n"/>
      <c r="D228" s="4" t="n"/>
      <c r="E228" s="4" t="n"/>
      <c r="F228" s="5" t="n"/>
      <c r="G228" s="5" t="n"/>
      <c r="H228" s="5" t="n"/>
      <c r="I228" s="5" t="n"/>
      <c r="J228" s="5" t="n"/>
      <c r="K228" s="5" t="n"/>
      <c r="L228" s="5" t="n"/>
      <c r="M228" s="13">
        <f>IF($A228="","",SUMIFS('Petty expenses'!$E$3:$E$1002,'Petty expenses'!$A$3:$A$1002,$A228,'Petty expenses'!$B$3:$B$1002,$B228,'Petty expenses'!$C$3:$C$1002,$C228))</f>
        <v/>
      </c>
      <c r="N228" s="13">
        <f>IF($A228="","",$F228+$H228-$M228)</f>
        <v/>
      </c>
      <c r="O228" s="5" t="n"/>
      <c r="P228" s="13">
        <f>IF(OR($A228="",$O228=""),"",$O228-$N228)</f>
        <v/>
      </c>
      <c r="Q228" s="4" t="n"/>
      <c r="R228" s="5" t="n"/>
      <c r="S228" s="4" t="n"/>
      <c r="T228" s="7">
        <f>IF(OR($A228="",$O228=""),"",IF($P228=0,"Balanced",IF($Q228="","Reason needed",IF($P228&lt;0,"Short","Over"))))</f>
        <v/>
      </c>
      <c r="U228" s="13">
        <f>IF($A228="","",$H228+$I228+$J228+$K228)</f>
        <v/>
      </c>
      <c r="V228" s="14">
        <f>IF($A228="","",DATE(YEAR($A228),MONTH($A228),1))</f>
        <v/>
      </c>
      <c r="W228" s="7">
        <f>IF($A228="","",$A228&amp;"|"&amp;$B228&amp;"|"&amp;$C228)</f>
        <v/>
      </c>
    </row>
    <row r="229">
      <c r="A229" s="12" t="n"/>
      <c r="B229" s="4" t="n"/>
      <c r="C229" s="4" t="n"/>
      <c r="D229" s="4" t="n"/>
      <c r="E229" s="4" t="n"/>
      <c r="F229" s="5" t="n"/>
      <c r="G229" s="5" t="n"/>
      <c r="H229" s="5" t="n"/>
      <c r="I229" s="5" t="n"/>
      <c r="J229" s="5" t="n"/>
      <c r="K229" s="5" t="n"/>
      <c r="L229" s="5" t="n"/>
      <c r="M229" s="13">
        <f>IF($A229="","",SUMIFS('Petty expenses'!$E$3:$E$1002,'Petty expenses'!$A$3:$A$1002,$A229,'Petty expenses'!$B$3:$B$1002,$B229,'Petty expenses'!$C$3:$C$1002,$C229))</f>
        <v/>
      </c>
      <c r="N229" s="13">
        <f>IF($A229="","",$F229+$H229-$M229)</f>
        <v/>
      </c>
      <c r="O229" s="5" t="n"/>
      <c r="P229" s="13">
        <f>IF(OR($A229="",$O229=""),"",$O229-$N229)</f>
        <v/>
      </c>
      <c r="Q229" s="4" t="n"/>
      <c r="R229" s="5" t="n"/>
      <c r="S229" s="4" t="n"/>
      <c r="T229" s="7">
        <f>IF(OR($A229="",$O229=""),"",IF($P229=0,"Balanced",IF($Q229="","Reason needed",IF($P229&lt;0,"Short","Over"))))</f>
        <v/>
      </c>
      <c r="U229" s="13">
        <f>IF($A229="","",$H229+$I229+$J229+$K229)</f>
        <v/>
      </c>
      <c r="V229" s="14">
        <f>IF($A229="","",DATE(YEAR($A229),MONTH($A229),1))</f>
        <v/>
      </c>
      <c r="W229" s="7">
        <f>IF($A229="","",$A229&amp;"|"&amp;$B229&amp;"|"&amp;$C229)</f>
        <v/>
      </c>
    </row>
    <row r="230">
      <c r="A230" s="12" t="n"/>
      <c r="B230" s="4" t="n"/>
      <c r="C230" s="4" t="n"/>
      <c r="D230" s="4" t="n"/>
      <c r="E230" s="4" t="n"/>
      <c r="F230" s="5" t="n"/>
      <c r="G230" s="5" t="n"/>
      <c r="H230" s="5" t="n"/>
      <c r="I230" s="5" t="n"/>
      <c r="J230" s="5" t="n"/>
      <c r="K230" s="5" t="n"/>
      <c r="L230" s="5" t="n"/>
      <c r="M230" s="13">
        <f>IF($A230="","",SUMIFS('Petty expenses'!$E$3:$E$1002,'Petty expenses'!$A$3:$A$1002,$A230,'Petty expenses'!$B$3:$B$1002,$B230,'Petty expenses'!$C$3:$C$1002,$C230))</f>
        <v/>
      </c>
      <c r="N230" s="13">
        <f>IF($A230="","",$F230+$H230-$M230)</f>
        <v/>
      </c>
      <c r="O230" s="5" t="n"/>
      <c r="P230" s="13">
        <f>IF(OR($A230="",$O230=""),"",$O230-$N230)</f>
        <v/>
      </c>
      <c r="Q230" s="4" t="n"/>
      <c r="R230" s="5" t="n"/>
      <c r="S230" s="4" t="n"/>
      <c r="T230" s="7">
        <f>IF(OR($A230="",$O230=""),"",IF($P230=0,"Balanced",IF($Q230="","Reason needed",IF($P230&lt;0,"Short","Over"))))</f>
        <v/>
      </c>
      <c r="U230" s="13">
        <f>IF($A230="","",$H230+$I230+$J230+$K230)</f>
        <v/>
      </c>
      <c r="V230" s="14">
        <f>IF($A230="","",DATE(YEAR($A230),MONTH($A230),1))</f>
        <v/>
      </c>
      <c r="W230" s="7">
        <f>IF($A230="","",$A230&amp;"|"&amp;$B230&amp;"|"&amp;$C230)</f>
        <v/>
      </c>
    </row>
    <row r="231">
      <c r="A231" s="12" t="n"/>
      <c r="B231" s="4" t="n"/>
      <c r="C231" s="4" t="n"/>
      <c r="D231" s="4" t="n"/>
      <c r="E231" s="4" t="n"/>
      <c r="F231" s="5" t="n"/>
      <c r="G231" s="5" t="n"/>
      <c r="H231" s="5" t="n"/>
      <c r="I231" s="5" t="n"/>
      <c r="J231" s="5" t="n"/>
      <c r="K231" s="5" t="n"/>
      <c r="L231" s="5" t="n"/>
      <c r="M231" s="13">
        <f>IF($A231="","",SUMIFS('Petty expenses'!$E$3:$E$1002,'Petty expenses'!$A$3:$A$1002,$A231,'Petty expenses'!$B$3:$B$1002,$B231,'Petty expenses'!$C$3:$C$1002,$C231))</f>
        <v/>
      </c>
      <c r="N231" s="13">
        <f>IF($A231="","",$F231+$H231-$M231)</f>
        <v/>
      </c>
      <c r="O231" s="5" t="n"/>
      <c r="P231" s="13">
        <f>IF(OR($A231="",$O231=""),"",$O231-$N231)</f>
        <v/>
      </c>
      <c r="Q231" s="4" t="n"/>
      <c r="R231" s="5" t="n"/>
      <c r="S231" s="4" t="n"/>
      <c r="T231" s="7">
        <f>IF(OR($A231="",$O231=""),"",IF($P231=0,"Balanced",IF($Q231="","Reason needed",IF($P231&lt;0,"Short","Over"))))</f>
        <v/>
      </c>
      <c r="U231" s="13">
        <f>IF($A231="","",$H231+$I231+$J231+$K231)</f>
        <v/>
      </c>
      <c r="V231" s="14">
        <f>IF($A231="","",DATE(YEAR($A231),MONTH($A231),1))</f>
        <v/>
      </c>
      <c r="W231" s="7">
        <f>IF($A231="","",$A231&amp;"|"&amp;$B231&amp;"|"&amp;$C231)</f>
        <v/>
      </c>
    </row>
    <row r="232">
      <c r="A232" s="12" t="n"/>
      <c r="B232" s="4" t="n"/>
      <c r="C232" s="4" t="n"/>
      <c r="D232" s="4" t="n"/>
      <c r="E232" s="4" t="n"/>
      <c r="F232" s="5" t="n"/>
      <c r="G232" s="5" t="n"/>
      <c r="H232" s="5" t="n"/>
      <c r="I232" s="5" t="n"/>
      <c r="J232" s="5" t="n"/>
      <c r="K232" s="5" t="n"/>
      <c r="L232" s="5" t="n"/>
      <c r="M232" s="13">
        <f>IF($A232="","",SUMIFS('Petty expenses'!$E$3:$E$1002,'Petty expenses'!$A$3:$A$1002,$A232,'Petty expenses'!$B$3:$B$1002,$B232,'Petty expenses'!$C$3:$C$1002,$C232))</f>
        <v/>
      </c>
      <c r="N232" s="13">
        <f>IF($A232="","",$F232+$H232-$M232)</f>
        <v/>
      </c>
      <c r="O232" s="5" t="n"/>
      <c r="P232" s="13">
        <f>IF(OR($A232="",$O232=""),"",$O232-$N232)</f>
        <v/>
      </c>
      <c r="Q232" s="4" t="n"/>
      <c r="R232" s="5" t="n"/>
      <c r="S232" s="4" t="n"/>
      <c r="T232" s="7">
        <f>IF(OR($A232="",$O232=""),"",IF($P232=0,"Balanced",IF($Q232="","Reason needed",IF($P232&lt;0,"Short","Over"))))</f>
        <v/>
      </c>
      <c r="U232" s="13">
        <f>IF($A232="","",$H232+$I232+$J232+$K232)</f>
        <v/>
      </c>
      <c r="V232" s="14">
        <f>IF($A232="","",DATE(YEAR($A232),MONTH($A232),1))</f>
        <v/>
      </c>
      <c r="W232" s="7">
        <f>IF($A232="","",$A232&amp;"|"&amp;$B232&amp;"|"&amp;$C232)</f>
        <v/>
      </c>
    </row>
    <row r="233">
      <c r="A233" s="12" t="n"/>
      <c r="B233" s="4" t="n"/>
      <c r="C233" s="4" t="n"/>
      <c r="D233" s="4" t="n"/>
      <c r="E233" s="4" t="n"/>
      <c r="F233" s="5" t="n"/>
      <c r="G233" s="5" t="n"/>
      <c r="H233" s="5" t="n"/>
      <c r="I233" s="5" t="n"/>
      <c r="J233" s="5" t="n"/>
      <c r="K233" s="5" t="n"/>
      <c r="L233" s="5" t="n"/>
      <c r="M233" s="13">
        <f>IF($A233="","",SUMIFS('Petty expenses'!$E$3:$E$1002,'Petty expenses'!$A$3:$A$1002,$A233,'Petty expenses'!$B$3:$B$1002,$B233,'Petty expenses'!$C$3:$C$1002,$C233))</f>
        <v/>
      </c>
      <c r="N233" s="13">
        <f>IF($A233="","",$F233+$H233-$M233)</f>
        <v/>
      </c>
      <c r="O233" s="5" t="n"/>
      <c r="P233" s="13">
        <f>IF(OR($A233="",$O233=""),"",$O233-$N233)</f>
        <v/>
      </c>
      <c r="Q233" s="4" t="n"/>
      <c r="R233" s="5" t="n"/>
      <c r="S233" s="4" t="n"/>
      <c r="T233" s="7">
        <f>IF(OR($A233="",$O233=""),"",IF($P233=0,"Balanced",IF($Q233="","Reason needed",IF($P233&lt;0,"Short","Over"))))</f>
        <v/>
      </c>
      <c r="U233" s="13">
        <f>IF($A233="","",$H233+$I233+$J233+$K233)</f>
        <v/>
      </c>
      <c r="V233" s="14">
        <f>IF($A233="","",DATE(YEAR($A233),MONTH($A233),1))</f>
        <v/>
      </c>
      <c r="W233" s="7">
        <f>IF($A233="","",$A233&amp;"|"&amp;$B233&amp;"|"&amp;$C233)</f>
        <v/>
      </c>
    </row>
    <row r="234">
      <c r="A234" s="12" t="n"/>
      <c r="B234" s="4" t="n"/>
      <c r="C234" s="4" t="n"/>
      <c r="D234" s="4" t="n"/>
      <c r="E234" s="4" t="n"/>
      <c r="F234" s="5" t="n"/>
      <c r="G234" s="5" t="n"/>
      <c r="H234" s="5" t="n"/>
      <c r="I234" s="5" t="n"/>
      <c r="J234" s="5" t="n"/>
      <c r="K234" s="5" t="n"/>
      <c r="L234" s="5" t="n"/>
      <c r="M234" s="13">
        <f>IF($A234="","",SUMIFS('Petty expenses'!$E$3:$E$1002,'Petty expenses'!$A$3:$A$1002,$A234,'Petty expenses'!$B$3:$B$1002,$B234,'Petty expenses'!$C$3:$C$1002,$C234))</f>
        <v/>
      </c>
      <c r="N234" s="13">
        <f>IF($A234="","",$F234+$H234-$M234)</f>
        <v/>
      </c>
      <c r="O234" s="5" t="n"/>
      <c r="P234" s="13">
        <f>IF(OR($A234="",$O234=""),"",$O234-$N234)</f>
        <v/>
      </c>
      <c r="Q234" s="4" t="n"/>
      <c r="R234" s="5" t="n"/>
      <c r="S234" s="4" t="n"/>
      <c r="T234" s="7">
        <f>IF(OR($A234="",$O234=""),"",IF($P234=0,"Balanced",IF($Q234="","Reason needed",IF($P234&lt;0,"Short","Over"))))</f>
        <v/>
      </c>
      <c r="U234" s="13">
        <f>IF($A234="","",$H234+$I234+$J234+$K234)</f>
        <v/>
      </c>
      <c r="V234" s="14">
        <f>IF($A234="","",DATE(YEAR($A234),MONTH($A234),1))</f>
        <v/>
      </c>
      <c r="W234" s="7">
        <f>IF($A234="","",$A234&amp;"|"&amp;$B234&amp;"|"&amp;$C234)</f>
        <v/>
      </c>
    </row>
    <row r="235">
      <c r="A235" s="12" t="n"/>
      <c r="B235" s="4" t="n"/>
      <c r="C235" s="4" t="n"/>
      <c r="D235" s="4" t="n"/>
      <c r="E235" s="4" t="n"/>
      <c r="F235" s="5" t="n"/>
      <c r="G235" s="5" t="n"/>
      <c r="H235" s="5" t="n"/>
      <c r="I235" s="5" t="n"/>
      <c r="J235" s="5" t="n"/>
      <c r="K235" s="5" t="n"/>
      <c r="L235" s="5" t="n"/>
      <c r="M235" s="13">
        <f>IF($A235="","",SUMIFS('Petty expenses'!$E$3:$E$1002,'Petty expenses'!$A$3:$A$1002,$A235,'Petty expenses'!$B$3:$B$1002,$B235,'Petty expenses'!$C$3:$C$1002,$C235))</f>
        <v/>
      </c>
      <c r="N235" s="13">
        <f>IF($A235="","",$F235+$H235-$M235)</f>
        <v/>
      </c>
      <c r="O235" s="5" t="n"/>
      <c r="P235" s="13">
        <f>IF(OR($A235="",$O235=""),"",$O235-$N235)</f>
        <v/>
      </c>
      <c r="Q235" s="4" t="n"/>
      <c r="R235" s="5" t="n"/>
      <c r="S235" s="4" t="n"/>
      <c r="T235" s="7">
        <f>IF(OR($A235="",$O235=""),"",IF($P235=0,"Balanced",IF($Q235="","Reason needed",IF($P235&lt;0,"Short","Over"))))</f>
        <v/>
      </c>
      <c r="U235" s="13">
        <f>IF($A235="","",$H235+$I235+$J235+$K235)</f>
        <v/>
      </c>
      <c r="V235" s="14">
        <f>IF($A235="","",DATE(YEAR($A235),MONTH($A235),1))</f>
        <v/>
      </c>
      <c r="W235" s="7">
        <f>IF($A235="","",$A235&amp;"|"&amp;$B235&amp;"|"&amp;$C235)</f>
        <v/>
      </c>
    </row>
    <row r="236">
      <c r="A236" s="12" t="n"/>
      <c r="B236" s="4" t="n"/>
      <c r="C236" s="4" t="n"/>
      <c r="D236" s="4" t="n"/>
      <c r="E236" s="4" t="n"/>
      <c r="F236" s="5" t="n"/>
      <c r="G236" s="5" t="n"/>
      <c r="H236" s="5" t="n"/>
      <c r="I236" s="5" t="n"/>
      <c r="J236" s="5" t="n"/>
      <c r="K236" s="5" t="n"/>
      <c r="L236" s="5" t="n"/>
      <c r="M236" s="13">
        <f>IF($A236="","",SUMIFS('Petty expenses'!$E$3:$E$1002,'Petty expenses'!$A$3:$A$1002,$A236,'Petty expenses'!$B$3:$B$1002,$B236,'Petty expenses'!$C$3:$C$1002,$C236))</f>
        <v/>
      </c>
      <c r="N236" s="13">
        <f>IF($A236="","",$F236+$H236-$M236)</f>
        <v/>
      </c>
      <c r="O236" s="5" t="n"/>
      <c r="P236" s="13">
        <f>IF(OR($A236="",$O236=""),"",$O236-$N236)</f>
        <v/>
      </c>
      <c r="Q236" s="4" t="n"/>
      <c r="R236" s="5" t="n"/>
      <c r="S236" s="4" t="n"/>
      <c r="T236" s="7">
        <f>IF(OR($A236="",$O236=""),"",IF($P236=0,"Balanced",IF($Q236="","Reason needed",IF($P236&lt;0,"Short","Over"))))</f>
        <v/>
      </c>
      <c r="U236" s="13">
        <f>IF($A236="","",$H236+$I236+$J236+$K236)</f>
        <v/>
      </c>
      <c r="V236" s="14">
        <f>IF($A236="","",DATE(YEAR($A236),MONTH($A236),1))</f>
        <v/>
      </c>
      <c r="W236" s="7">
        <f>IF($A236="","",$A236&amp;"|"&amp;$B236&amp;"|"&amp;$C236)</f>
        <v/>
      </c>
    </row>
    <row r="237">
      <c r="A237" s="12" t="n"/>
      <c r="B237" s="4" t="n"/>
      <c r="C237" s="4" t="n"/>
      <c r="D237" s="4" t="n"/>
      <c r="E237" s="4" t="n"/>
      <c r="F237" s="5" t="n"/>
      <c r="G237" s="5" t="n"/>
      <c r="H237" s="5" t="n"/>
      <c r="I237" s="5" t="n"/>
      <c r="J237" s="5" t="n"/>
      <c r="K237" s="5" t="n"/>
      <c r="L237" s="5" t="n"/>
      <c r="M237" s="13">
        <f>IF($A237="","",SUMIFS('Petty expenses'!$E$3:$E$1002,'Petty expenses'!$A$3:$A$1002,$A237,'Petty expenses'!$B$3:$B$1002,$B237,'Petty expenses'!$C$3:$C$1002,$C237))</f>
        <v/>
      </c>
      <c r="N237" s="13">
        <f>IF($A237="","",$F237+$H237-$M237)</f>
        <v/>
      </c>
      <c r="O237" s="5" t="n"/>
      <c r="P237" s="13">
        <f>IF(OR($A237="",$O237=""),"",$O237-$N237)</f>
        <v/>
      </c>
      <c r="Q237" s="4" t="n"/>
      <c r="R237" s="5" t="n"/>
      <c r="S237" s="4" t="n"/>
      <c r="T237" s="7">
        <f>IF(OR($A237="",$O237=""),"",IF($P237=0,"Balanced",IF($Q237="","Reason needed",IF($P237&lt;0,"Short","Over"))))</f>
        <v/>
      </c>
      <c r="U237" s="13">
        <f>IF($A237="","",$H237+$I237+$J237+$K237)</f>
        <v/>
      </c>
      <c r="V237" s="14">
        <f>IF($A237="","",DATE(YEAR($A237),MONTH($A237),1))</f>
        <v/>
      </c>
      <c r="W237" s="7">
        <f>IF($A237="","",$A237&amp;"|"&amp;$B237&amp;"|"&amp;$C237)</f>
        <v/>
      </c>
    </row>
    <row r="238">
      <c r="A238" s="12" t="n"/>
      <c r="B238" s="4" t="n"/>
      <c r="C238" s="4" t="n"/>
      <c r="D238" s="4" t="n"/>
      <c r="E238" s="4" t="n"/>
      <c r="F238" s="5" t="n"/>
      <c r="G238" s="5" t="n"/>
      <c r="H238" s="5" t="n"/>
      <c r="I238" s="5" t="n"/>
      <c r="J238" s="5" t="n"/>
      <c r="K238" s="5" t="n"/>
      <c r="L238" s="5" t="n"/>
      <c r="M238" s="13">
        <f>IF($A238="","",SUMIFS('Petty expenses'!$E$3:$E$1002,'Petty expenses'!$A$3:$A$1002,$A238,'Petty expenses'!$B$3:$B$1002,$B238,'Petty expenses'!$C$3:$C$1002,$C238))</f>
        <v/>
      </c>
      <c r="N238" s="13">
        <f>IF($A238="","",$F238+$H238-$M238)</f>
        <v/>
      </c>
      <c r="O238" s="5" t="n"/>
      <c r="P238" s="13">
        <f>IF(OR($A238="",$O238=""),"",$O238-$N238)</f>
        <v/>
      </c>
      <c r="Q238" s="4" t="n"/>
      <c r="R238" s="5" t="n"/>
      <c r="S238" s="4" t="n"/>
      <c r="T238" s="7">
        <f>IF(OR($A238="",$O238=""),"",IF($P238=0,"Balanced",IF($Q238="","Reason needed",IF($P238&lt;0,"Short","Over"))))</f>
        <v/>
      </c>
      <c r="U238" s="13">
        <f>IF($A238="","",$H238+$I238+$J238+$K238)</f>
        <v/>
      </c>
      <c r="V238" s="14">
        <f>IF($A238="","",DATE(YEAR($A238),MONTH($A238),1))</f>
        <v/>
      </c>
      <c r="W238" s="7">
        <f>IF($A238="","",$A238&amp;"|"&amp;$B238&amp;"|"&amp;$C238)</f>
        <v/>
      </c>
    </row>
    <row r="239">
      <c r="A239" s="12" t="n"/>
      <c r="B239" s="4" t="n"/>
      <c r="C239" s="4" t="n"/>
      <c r="D239" s="4" t="n"/>
      <c r="E239" s="4" t="n"/>
      <c r="F239" s="5" t="n"/>
      <c r="G239" s="5" t="n"/>
      <c r="H239" s="5" t="n"/>
      <c r="I239" s="5" t="n"/>
      <c r="J239" s="5" t="n"/>
      <c r="K239" s="5" t="n"/>
      <c r="L239" s="5" t="n"/>
      <c r="M239" s="13">
        <f>IF($A239="","",SUMIFS('Petty expenses'!$E$3:$E$1002,'Petty expenses'!$A$3:$A$1002,$A239,'Petty expenses'!$B$3:$B$1002,$B239,'Petty expenses'!$C$3:$C$1002,$C239))</f>
        <v/>
      </c>
      <c r="N239" s="13">
        <f>IF($A239="","",$F239+$H239-$M239)</f>
        <v/>
      </c>
      <c r="O239" s="5" t="n"/>
      <c r="P239" s="13">
        <f>IF(OR($A239="",$O239=""),"",$O239-$N239)</f>
        <v/>
      </c>
      <c r="Q239" s="4" t="n"/>
      <c r="R239" s="5" t="n"/>
      <c r="S239" s="4" t="n"/>
      <c r="T239" s="7">
        <f>IF(OR($A239="",$O239=""),"",IF($P239=0,"Balanced",IF($Q239="","Reason needed",IF($P239&lt;0,"Short","Over"))))</f>
        <v/>
      </c>
      <c r="U239" s="13">
        <f>IF($A239="","",$H239+$I239+$J239+$K239)</f>
        <v/>
      </c>
      <c r="V239" s="14">
        <f>IF($A239="","",DATE(YEAR($A239),MONTH($A239),1))</f>
        <v/>
      </c>
      <c r="W239" s="7">
        <f>IF($A239="","",$A239&amp;"|"&amp;$B239&amp;"|"&amp;$C239)</f>
        <v/>
      </c>
    </row>
    <row r="240">
      <c r="A240" s="12" t="n"/>
      <c r="B240" s="4" t="n"/>
      <c r="C240" s="4" t="n"/>
      <c r="D240" s="4" t="n"/>
      <c r="E240" s="4" t="n"/>
      <c r="F240" s="5" t="n"/>
      <c r="G240" s="5" t="n"/>
      <c r="H240" s="5" t="n"/>
      <c r="I240" s="5" t="n"/>
      <c r="J240" s="5" t="n"/>
      <c r="K240" s="5" t="n"/>
      <c r="L240" s="5" t="n"/>
      <c r="M240" s="13">
        <f>IF($A240="","",SUMIFS('Petty expenses'!$E$3:$E$1002,'Petty expenses'!$A$3:$A$1002,$A240,'Petty expenses'!$B$3:$B$1002,$B240,'Petty expenses'!$C$3:$C$1002,$C240))</f>
        <v/>
      </c>
      <c r="N240" s="13">
        <f>IF($A240="","",$F240+$H240-$M240)</f>
        <v/>
      </c>
      <c r="O240" s="5" t="n"/>
      <c r="P240" s="13">
        <f>IF(OR($A240="",$O240=""),"",$O240-$N240)</f>
        <v/>
      </c>
      <c r="Q240" s="4" t="n"/>
      <c r="R240" s="5" t="n"/>
      <c r="S240" s="4" t="n"/>
      <c r="T240" s="7">
        <f>IF(OR($A240="",$O240=""),"",IF($P240=0,"Balanced",IF($Q240="","Reason needed",IF($P240&lt;0,"Short","Over"))))</f>
        <v/>
      </c>
      <c r="U240" s="13">
        <f>IF($A240="","",$H240+$I240+$J240+$K240)</f>
        <v/>
      </c>
      <c r="V240" s="14">
        <f>IF($A240="","",DATE(YEAR($A240),MONTH($A240),1))</f>
        <v/>
      </c>
      <c r="W240" s="7">
        <f>IF($A240="","",$A240&amp;"|"&amp;$B240&amp;"|"&amp;$C240)</f>
        <v/>
      </c>
    </row>
    <row r="241">
      <c r="A241" s="12" t="n"/>
      <c r="B241" s="4" t="n"/>
      <c r="C241" s="4" t="n"/>
      <c r="D241" s="4" t="n"/>
      <c r="E241" s="4" t="n"/>
      <c r="F241" s="5" t="n"/>
      <c r="G241" s="5" t="n"/>
      <c r="H241" s="5" t="n"/>
      <c r="I241" s="5" t="n"/>
      <c r="J241" s="5" t="n"/>
      <c r="K241" s="5" t="n"/>
      <c r="L241" s="5" t="n"/>
      <c r="M241" s="13">
        <f>IF($A241="","",SUMIFS('Petty expenses'!$E$3:$E$1002,'Petty expenses'!$A$3:$A$1002,$A241,'Petty expenses'!$B$3:$B$1002,$B241,'Petty expenses'!$C$3:$C$1002,$C241))</f>
        <v/>
      </c>
      <c r="N241" s="13">
        <f>IF($A241="","",$F241+$H241-$M241)</f>
        <v/>
      </c>
      <c r="O241" s="5" t="n"/>
      <c r="P241" s="13">
        <f>IF(OR($A241="",$O241=""),"",$O241-$N241)</f>
        <v/>
      </c>
      <c r="Q241" s="4" t="n"/>
      <c r="R241" s="5" t="n"/>
      <c r="S241" s="4" t="n"/>
      <c r="T241" s="7">
        <f>IF(OR($A241="",$O241=""),"",IF($P241=0,"Balanced",IF($Q241="","Reason needed",IF($P241&lt;0,"Short","Over"))))</f>
        <v/>
      </c>
      <c r="U241" s="13">
        <f>IF($A241="","",$H241+$I241+$J241+$K241)</f>
        <v/>
      </c>
      <c r="V241" s="14">
        <f>IF($A241="","",DATE(YEAR($A241),MONTH($A241),1))</f>
        <v/>
      </c>
      <c r="W241" s="7">
        <f>IF($A241="","",$A241&amp;"|"&amp;$B241&amp;"|"&amp;$C241)</f>
        <v/>
      </c>
    </row>
    <row r="242">
      <c r="A242" s="12" t="n"/>
      <c r="B242" s="4" t="n"/>
      <c r="C242" s="4" t="n"/>
      <c r="D242" s="4" t="n"/>
      <c r="E242" s="4" t="n"/>
      <c r="F242" s="5" t="n"/>
      <c r="G242" s="5" t="n"/>
      <c r="H242" s="5" t="n"/>
      <c r="I242" s="5" t="n"/>
      <c r="J242" s="5" t="n"/>
      <c r="K242" s="5" t="n"/>
      <c r="L242" s="5" t="n"/>
      <c r="M242" s="13">
        <f>IF($A242="","",SUMIFS('Petty expenses'!$E$3:$E$1002,'Petty expenses'!$A$3:$A$1002,$A242,'Petty expenses'!$B$3:$B$1002,$B242,'Petty expenses'!$C$3:$C$1002,$C242))</f>
        <v/>
      </c>
      <c r="N242" s="13">
        <f>IF($A242="","",$F242+$H242-$M242)</f>
        <v/>
      </c>
      <c r="O242" s="5" t="n"/>
      <c r="P242" s="13">
        <f>IF(OR($A242="",$O242=""),"",$O242-$N242)</f>
        <v/>
      </c>
      <c r="Q242" s="4" t="n"/>
      <c r="R242" s="5" t="n"/>
      <c r="S242" s="4" t="n"/>
      <c r="T242" s="7">
        <f>IF(OR($A242="",$O242=""),"",IF($P242=0,"Balanced",IF($Q242="","Reason needed",IF($P242&lt;0,"Short","Over"))))</f>
        <v/>
      </c>
      <c r="U242" s="13">
        <f>IF($A242="","",$H242+$I242+$J242+$K242)</f>
        <v/>
      </c>
      <c r="V242" s="14">
        <f>IF($A242="","",DATE(YEAR($A242),MONTH($A242),1))</f>
        <v/>
      </c>
      <c r="W242" s="7">
        <f>IF($A242="","",$A242&amp;"|"&amp;$B242&amp;"|"&amp;$C242)</f>
        <v/>
      </c>
    </row>
    <row r="243">
      <c r="A243" s="12" t="n"/>
      <c r="B243" s="4" t="n"/>
      <c r="C243" s="4" t="n"/>
      <c r="D243" s="4" t="n"/>
      <c r="E243" s="4" t="n"/>
      <c r="F243" s="5" t="n"/>
      <c r="G243" s="5" t="n"/>
      <c r="H243" s="5" t="n"/>
      <c r="I243" s="5" t="n"/>
      <c r="J243" s="5" t="n"/>
      <c r="K243" s="5" t="n"/>
      <c r="L243" s="5" t="n"/>
      <c r="M243" s="13">
        <f>IF($A243="","",SUMIFS('Petty expenses'!$E$3:$E$1002,'Petty expenses'!$A$3:$A$1002,$A243,'Petty expenses'!$B$3:$B$1002,$B243,'Petty expenses'!$C$3:$C$1002,$C243))</f>
        <v/>
      </c>
      <c r="N243" s="13">
        <f>IF($A243="","",$F243+$H243-$M243)</f>
        <v/>
      </c>
      <c r="O243" s="5" t="n"/>
      <c r="P243" s="13">
        <f>IF(OR($A243="",$O243=""),"",$O243-$N243)</f>
        <v/>
      </c>
      <c r="Q243" s="4" t="n"/>
      <c r="R243" s="5" t="n"/>
      <c r="S243" s="4" t="n"/>
      <c r="T243" s="7">
        <f>IF(OR($A243="",$O243=""),"",IF($P243=0,"Balanced",IF($Q243="","Reason needed",IF($P243&lt;0,"Short","Over"))))</f>
        <v/>
      </c>
      <c r="U243" s="13">
        <f>IF($A243="","",$H243+$I243+$J243+$K243)</f>
        <v/>
      </c>
      <c r="V243" s="14">
        <f>IF($A243="","",DATE(YEAR($A243),MONTH($A243),1))</f>
        <v/>
      </c>
      <c r="W243" s="7">
        <f>IF($A243="","",$A243&amp;"|"&amp;$B243&amp;"|"&amp;$C243)</f>
        <v/>
      </c>
    </row>
    <row r="244">
      <c r="A244" s="12" t="n"/>
      <c r="B244" s="4" t="n"/>
      <c r="C244" s="4" t="n"/>
      <c r="D244" s="4" t="n"/>
      <c r="E244" s="4" t="n"/>
      <c r="F244" s="5" t="n"/>
      <c r="G244" s="5" t="n"/>
      <c r="H244" s="5" t="n"/>
      <c r="I244" s="5" t="n"/>
      <c r="J244" s="5" t="n"/>
      <c r="K244" s="5" t="n"/>
      <c r="L244" s="5" t="n"/>
      <c r="M244" s="13">
        <f>IF($A244="","",SUMIFS('Petty expenses'!$E$3:$E$1002,'Petty expenses'!$A$3:$A$1002,$A244,'Petty expenses'!$B$3:$B$1002,$B244,'Petty expenses'!$C$3:$C$1002,$C244))</f>
        <v/>
      </c>
      <c r="N244" s="13">
        <f>IF($A244="","",$F244+$H244-$M244)</f>
        <v/>
      </c>
      <c r="O244" s="5" t="n"/>
      <c r="P244" s="13">
        <f>IF(OR($A244="",$O244=""),"",$O244-$N244)</f>
        <v/>
      </c>
      <c r="Q244" s="4" t="n"/>
      <c r="R244" s="5" t="n"/>
      <c r="S244" s="4" t="n"/>
      <c r="T244" s="7">
        <f>IF(OR($A244="",$O244=""),"",IF($P244=0,"Balanced",IF($Q244="","Reason needed",IF($P244&lt;0,"Short","Over"))))</f>
        <v/>
      </c>
      <c r="U244" s="13">
        <f>IF($A244="","",$H244+$I244+$J244+$K244)</f>
        <v/>
      </c>
      <c r="V244" s="14">
        <f>IF($A244="","",DATE(YEAR($A244),MONTH($A244),1))</f>
        <v/>
      </c>
      <c r="W244" s="7">
        <f>IF($A244="","",$A244&amp;"|"&amp;$B244&amp;"|"&amp;$C244)</f>
        <v/>
      </c>
    </row>
    <row r="245">
      <c r="A245" s="12" t="n"/>
      <c r="B245" s="4" t="n"/>
      <c r="C245" s="4" t="n"/>
      <c r="D245" s="4" t="n"/>
      <c r="E245" s="4" t="n"/>
      <c r="F245" s="5" t="n"/>
      <c r="G245" s="5" t="n"/>
      <c r="H245" s="5" t="n"/>
      <c r="I245" s="5" t="n"/>
      <c r="J245" s="5" t="n"/>
      <c r="K245" s="5" t="n"/>
      <c r="L245" s="5" t="n"/>
      <c r="M245" s="13">
        <f>IF($A245="","",SUMIFS('Petty expenses'!$E$3:$E$1002,'Petty expenses'!$A$3:$A$1002,$A245,'Petty expenses'!$B$3:$B$1002,$B245,'Petty expenses'!$C$3:$C$1002,$C245))</f>
        <v/>
      </c>
      <c r="N245" s="13">
        <f>IF($A245="","",$F245+$H245-$M245)</f>
        <v/>
      </c>
      <c r="O245" s="5" t="n"/>
      <c r="P245" s="13">
        <f>IF(OR($A245="",$O245=""),"",$O245-$N245)</f>
        <v/>
      </c>
      <c r="Q245" s="4" t="n"/>
      <c r="R245" s="5" t="n"/>
      <c r="S245" s="4" t="n"/>
      <c r="T245" s="7">
        <f>IF(OR($A245="",$O245=""),"",IF($P245=0,"Balanced",IF($Q245="","Reason needed",IF($P245&lt;0,"Short","Over"))))</f>
        <v/>
      </c>
      <c r="U245" s="13">
        <f>IF($A245="","",$H245+$I245+$J245+$K245)</f>
        <v/>
      </c>
      <c r="V245" s="14">
        <f>IF($A245="","",DATE(YEAR($A245),MONTH($A245),1))</f>
        <v/>
      </c>
      <c r="W245" s="7">
        <f>IF($A245="","",$A245&amp;"|"&amp;$B245&amp;"|"&amp;$C245)</f>
        <v/>
      </c>
    </row>
    <row r="246">
      <c r="A246" s="12" t="n"/>
      <c r="B246" s="4" t="n"/>
      <c r="C246" s="4" t="n"/>
      <c r="D246" s="4" t="n"/>
      <c r="E246" s="4" t="n"/>
      <c r="F246" s="5" t="n"/>
      <c r="G246" s="5" t="n"/>
      <c r="H246" s="5" t="n"/>
      <c r="I246" s="5" t="n"/>
      <c r="J246" s="5" t="n"/>
      <c r="K246" s="5" t="n"/>
      <c r="L246" s="5" t="n"/>
      <c r="M246" s="13">
        <f>IF($A246="","",SUMIFS('Petty expenses'!$E$3:$E$1002,'Petty expenses'!$A$3:$A$1002,$A246,'Petty expenses'!$B$3:$B$1002,$B246,'Petty expenses'!$C$3:$C$1002,$C246))</f>
        <v/>
      </c>
      <c r="N246" s="13">
        <f>IF($A246="","",$F246+$H246-$M246)</f>
        <v/>
      </c>
      <c r="O246" s="5" t="n"/>
      <c r="P246" s="13">
        <f>IF(OR($A246="",$O246=""),"",$O246-$N246)</f>
        <v/>
      </c>
      <c r="Q246" s="4" t="n"/>
      <c r="R246" s="5" t="n"/>
      <c r="S246" s="4" t="n"/>
      <c r="T246" s="7">
        <f>IF(OR($A246="",$O246=""),"",IF($P246=0,"Balanced",IF($Q246="","Reason needed",IF($P246&lt;0,"Short","Over"))))</f>
        <v/>
      </c>
      <c r="U246" s="13">
        <f>IF($A246="","",$H246+$I246+$J246+$K246)</f>
        <v/>
      </c>
      <c r="V246" s="14">
        <f>IF($A246="","",DATE(YEAR($A246),MONTH($A246),1))</f>
        <v/>
      </c>
      <c r="W246" s="7">
        <f>IF($A246="","",$A246&amp;"|"&amp;$B246&amp;"|"&amp;$C246)</f>
        <v/>
      </c>
    </row>
    <row r="247">
      <c r="A247" s="12" t="n"/>
      <c r="B247" s="4" t="n"/>
      <c r="C247" s="4" t="n"/>
      <c r="D247" s="4" t="n"/>
      <c r="E247" s="4" t="n"/>
      <c r="F247" s="5" t="n"/>
      <c r="G247" s="5" t="n"/>
      <c r="H247" s="5" t="n"/>
      <c r="I247" s="5" t="n"/>
      <c r="J247" s="5" t="n"/>
      <c r="K247" s="5" t="n"/>
      <c r="L247" s="5" t="n"/>
      <c r="M247" s="13">
        <f>IF($A247="","",SUMIFS('Petty expenses'!$E$3:$E$1002,'Petty expenses'!$A$3:$A$1002,$A247,'Petty expenses'!$B$3:$B$1002,$B247,'Petty expenses'!$C$3:$C$1002,$C247))</f>
        <v/>
      </c>
      <c r="N247" s="13">
        <f>IF($A247="","",$F247+$H247-$M247)</f>
        <v/>
      </c>
      <c r="O247" s="5" t="n"/>
      <c r="P247" s="13">
        <f>IF(OR($A247="",$O247=""),"",$O247-$N247)</f>
        <v/>
      </c>
      <c r="Q247" s="4" t="n"/>
      <c r="R247" s="5" t="n"/>
      <c r="S247" s="4" t="n"/>
      <c r="T247" s="7">
        <f>IF(OR($A247="",$O247=""),"",IF($P247=0,"Balanced",IF($Q247="","Reason needed",IF($P247&lt;0,"Short","Over"))))</f>
        <v/>
      </c>
      <c r="U247" s="13">
        <f>IF($A247="","",$H247+$I247+$J247+$K247)</f>
        <v/>
      </c>
      <c r="V247" s="14">
        <f>IF($A247="","",DATE(YEAR($A247),MONTH($A247),1))</f>
        <v/>
      </c>
      <c r="W247" s="7">
        <f>IF($A247="","",$A247&amp;"|"&amp;$B247&amp;"|"&amp;$C247)</f>
        <v/>
      </c>
    </row>
    <row r="248">
      <c r="A248" s="12" t="n"/>
      <c r="B248" s="4" t="n"/>
      <c r="C248" s="4" t="n"/>
      <c r="D248" s="4" t="n"/>
      <c r="E248" s="4" t="n"/>
      <c r="F248" s="5" t="n"/>
      <c r="G248" s="5" t="n"/>
      <c r="H248" s="5" t="n"/>
      <c r="I248" s="5" t="n"/>
      <c r="J248" s="5" t="n"/>
      <c r="K248" s="5" t="n"/>
      <c r="L248" s="5" t="n"/>
      <c r="M248" s="13">
        <f>IF($A248="","",SUMIFS('Petty expenses'!$E$3:$E$1002,'Petty expenses'!$A$3:$A$1002,$A248,'Petty expenses'!$B$3:$B$1002,$B248,'Petty expenses'!$C$3:$C$1002,$C248))</f>
        <v/>
      </c>
      <c r="N248" s="13">
        <f>IF($A248="","",$F248+$H248-$M248)</f>
        <v/>
      </c>
      <c r="O248" s="5" t="n"/>
      <c r="P248" s="13">
        <f>IF(OR($A248="",$O248=""),"",$O248-$N248)</f>
        <v/>
      </c>
      <c r="Q248" s="4" t="n"/>
      <c r="R248" s="5" t="n"/>
      <c r="S248" s="4" t="n"/>
      <c r="T248" s="7">
        <f>IF(OR($A248="",$O248=""),"",IF($P248=0,"Balanced",IF($Q248="","Reason needed",IF($P248&lt;0,"Short","Over"))))</f>
        <v/>
      </c>
      <c r="U248" s="13">
        <f>IF($A248="","",$H248+$I248+$J248+$K248)</f>
        <v/>
      </c>
      <c r="V248" s="14">
        <f>IF($A248="","",DATE(YEAR($A248),MONTH($A248),1))</f>
        <v/>
      </c>
      <c r="W248" s="7">
        <f>IF($A248="","",$A248&amp;"|"&amp;$B248&amp;"|"&amp;$C248)</f>
        <v/>
      </c>
    </row>
    <row r="249">
      <c r="A249" s="12" t="n"/>
      <c r="B249" s="4" t="n"/>
      <c r="C249" s="4" t="n"/>
      <c r="D249" s="4" t="n"/>
      <c r="E249" s="4" t="n"/>
      <c r="F249" s="5" t="n"/>
      <c r="G249" s="5" t="n"/>
      <c r="H249" s="5" t="n"/>
      <c r="I249" s="5" t="n"/>
      <c r="J249" s="5" t="n"/>
      <c r="K249" s="5" t="n"/>
      <c r="L249" s="5" t="n"/>
      <c r="M249" s="13">
        <f>IF($A249="","",SUMIFS('Petty expenses'!$E$3:$E$1002,'Petty expenses'!$A$3:$A$1002,$A249,'Petty expenses'!$B$3:$B$1002,$B249,'Petty expenses'!$C$3:$C$1002,$C249))</f>
        <v/>
      </c>
      <c r="N249" s="13">
        <f>IF($A249="","",$F249+$H249-$M249)</f>
        <v/>
      </c>
      <c r="O249" s="5" t="n"/>
      <c r="P249" s="13">
        <f>IF(OR($A249="",$O249=""),"",$O249-$N249)</f>
        <v/>
      </c>
      <c r="Q249" s="4" t="n"/>
      <c r="R249" s="5" t="n"/>
      <c r="S249" s="4" t="n"/>
      <c r="T249" s="7">
        <f>IF(OR($A249="",$O249=""),"",IF($P249=0,"Balanced",IF($Q249="","Reason needed",IF($P249&lt;0,"Short","Over"))))</f>
        <v/>
      </c>
      <c r="U249" s="13">
        <f>IF($A249="","",$H249+$I249+$J249+$K249)</f>
        <v/>
      </c>
      <c r="V249" s="14">
        <f>IF($A249="","",DATE(YEAR($A249),MONTH($A249),1))</f>
        <v/>
      </c>
      <c r="W249" s="7">
        <f>IF($A249="","",$A249&amp;"|"&amp;$B249&amp;"|"&amp;$C249)</f>
        <v/>
      </c>
    </row>
    <row r="250">
      <c r="A250" s="12" t="n"/>
      <c r="B250" s="4" t="n"/>
      <c r="C250" s="4" t="n"/>
      <c r="D250" s="4" t="n"/>
      <c r="E250" s="4" t="n"/>
      <c r="F250" s="5" t="n"/>
      <c r="G250" s="5" t="n"/>
      <c r="H250" s="5" t="n"/>
      <c r="I250" s="5" t="n"/>
      <c r="J250" s="5" t="n"/>
      <c r="K250" s="5" t="n"/>
      <c r="L250" s="5" t="n"/>
      <c r="M250" s="13">
        <f>IF($A250="","",SUMIFS('Petty expenses'!$E$3:$E$1002,'Petty expenses'!$A$3:$A$1002,$A250,'Petty expenses'!$B$3:$B$1002,$B250,'Petty expenses'!$C$3:$C$1002,$C250))</f>
        <v/>
      </c>
      <c r="N250" s="13">
        <f>IF($A250="","",$F250+$H250-$M250)</f>
        <v/>
      </c>
      <c r="O250" s="5" t="n"/>
      <c r="P250" s="13">
        <f>IF(OR($A250="",$O250=""),"",$O250-$N250)</f>
        <v/>
      </c>
      <c r="Q250" s="4" t="n"/>
      <c r="R250" s="5" t="n"/>
      <c r="S250" s="4" t="n"/>
      <c r="T250" s="7">
        <f>IF(OR($A250="",$O250=""),"",IF($P250=0,"Balanced",IF($Q250="","Reason needed",IF($P250&lt;0,"Short","Over"))))</f>
        <v/>
      </c>
      <c r="U250" s="13">
        <f>IF($A250="","",$H250+$I250+$J250+$K250)</f>
        <v/>
      </c>
      <c r="V250" s="14">
        <f>IF($A250="","",DATE(YEAR($A250),MONTH($A250),1))</f>
        <v/>
      </c>
      <c r="W250" s="7">
        <f>IF($A250="","",$A250&amp;"|"&amp;$B250&amp;"|"&amp;$C250)</f>
        <v/>
      </c>
    </row>
    <row r="251">
      <c r="A251" s="12" t="n"/>
      <c r="B251" s="4" t="n"/>
      <c r="C251" s="4" t="n"/>
      <c r="D251" s="4" t="n"/>
      <c r="E251" s="4" t="n"/>
      <c r="F251" s="5" t="n"/>
      <c r="G251" s="5" t="n"/>
      <c r="H251" s="5" t="n"/>
      <c r="I251" s="5" t="n"/>
      <c r="J251" s="5" t="n"/>
      <c r="K251" s="5" t="n"/>
      <c r="L251" s="5" t="n"/>
      <c r="M251" s="13">
        <f>IF($A251="","",SUMIFS('Petty expenses'!$E$3:$E$1002,'Petty expenses'!$A$3:$A$1002,$A251,'Petty expenses'!$B$3:$B$1002,$B251,'Petty expenses'!$C$3:$C$1002,$C251))</f>
        <v/>
      </c>
      <c r="N251" s="13">
        <f>IF($A251="","",$F251+$H251-$M251)</f>
        <v/>
      </c>
      <c r="O251" s="5" t="n"/>
      <c r="P251" s="13">
        <f>IF(OR($A251="",$O251=""),"",$O251-$N251)</f>
        <v/>
      </c>
      <c r="Q251" s="4" t="n"/>
      <c r="R251" s="5" t="n"/>
      <c r="S251" s="4" t="n"/>
      <c r="T251" s="7">
        <f>IF(OR($A251="",$O251=""),"",IF($P251=0,"Balanced",IF($Q251="","Reason needed",IF($P251&lt;0,"Short","Over"))))</f>
        <v/>
      </c>
      <c r="U251" s="13">
        <f>IF($A251="","",$H251+$I251+$J251+$K251)</f>
        <v/>
      </c>
      <c r="V251" s="14">
        <f>IF($A251="","",DATE(YEAR($A251),MONTH($A251),1))</f>
        <v/>
      </c>
      <c r="W251" s="7">
        <f>IF($A251="","",$A251&amp;"|"&amp;$B251&amp;"|"&amp;$C251)</f>
        <v/>
      </c>
    </row>
    <row r="252">
      <c r="A252" s="12" t="n"/>
      <c r="B252" s="4" t="n"/>
      <c r="C252" s="4" t="n"/>
      <c r="D252" s="4" t="n"/>
      <c r="E252" s="4" t="n"/>
      <c r="F252" s="5" t="n"/>
      <c r="G252" s="5" t="n"/>
      <c r="H252" s="5" t="n"/>
      <c r="I252" s="5" t="n"/>
      <c r="J252" s="5" t="n"/>
      <c r="K252" s="5" t="n"/>
      <c r="L252" s="5" t="n"/>
      <c r="M252" s="13">
        <f>IF($A252="","",SUMIFS('Petty expenses'!$E$3:$E$1002,'Petty expenses'!$A$3:$A$1002,$A252,'Petty expenses'!$B$3:$B$1002,$B252,'Petty expenses'!$C$3:$C$1002,$C252))</f>
        <v/>
      </c>
      <c r="N252" s="13">
        <f>IF($A252="","",$F252+$H252-$M252)</f>
        <v/>
      </c>
      <c r="O252" s="5" t="n"/>
      <c r="P252" s="13">
        <f>IF(OR($A252="",$O252=""),"",$O252-$N252)</f>
        <v/>
      </c>
      <c r="Q252" s="4" t="n"/>
      <c r="R252" s="5" t="n"/>
      <c r="S252" s="4" t="n"/>
      <c r="T252" s="7">
        <f>IF(OR($A252="",$O252=""),"",IF($P252=0,"Balanced",IF($Q252="","Reason needed",IF($P252&lt;0,"Short","Over"))))</f>
        <v/>
      </c>
      <c r="U252" s="13">
        <f>IF($A252="","",$H252+$I252+$J252+$K252)</f>
        <v/>
      </c>
      <c r="V252" s="14">
        <f>IF($A252="","",DATE(YEAR($A252),MONTH($A252),1))</f>
        <v/>
      </c>
      <c r="W252" s="7">
        <f>IF($A252="","",$A252&amp;"|"&amp;$B252&amp;"|"&amp;$C252)</f>
        <v/>
      </c>
    </row>
    <row r="253">
      <c r="A253" s="12" t="n"/>
      <c r="B253" s="4" t="n"/>
      <c r="C253" s="4" t="n"/>
      <c r="D253" s="4" t="n"/>
      <c r="E253" s="4" t="n"/>
      <c r="F253" s="5" t="n"/>
      <c r="G253" s="5" t="n"/>
      <c r="H253" s="5" t="n"/>
      <c r="I253" s="5" t="n"/>
      <c r="J253" s="5" t="n"/>
      <c r="K253" s="5" t="n"/>
      <c r="L253" s="5" t="n"/>
      <c r="M253" s="13">
        <f>IF($A253="","",SUMIFS('Petty expenses'!$E$3:$E$1002,'Petty expenses'!$A$3:$A$1002,$A253,'Petty expenses'!$B$3:$B$1002,$B253,'Petty expenses'!$C$3:$C$1002,$C253))</f>
        <v/>
      </c>
      <c r="N253" s="13">
        <f>IF($A253="","",$F253+$H253-$M253)</f>
        <v/>
      </c>
      <c r="O253" s="5" t="n"/>
      <c r="P253" s="13">
        <f>IF(OR($A253="",$O253=""),"",$O253-$N253)</f>
        <v/>
      </c>
      <c r="Q253" s="4" t="n"/>
      <c r="R253" s="5" t="n"/>
      <c r="S253" s="4" t="n"/>
      <c r="T253" s="7">
        <f>IF(OR($A253="",$O253=""),"",IF($P253=0,"Balanced",IF($Q253="","Reason needed",IF($P253&lt;0,"Short","Over"))))</f>
        <v/>
      </c>
      <c r="U253" s="13">
        <f>IF($A253="","",$H253+$I253+$J253+$K253)</f>
        <v/>
      </c>
      <c r="V253" s="14">
        <f>IF($A253="","",DATE(YEAR($A253),MONTH($A253),1))</f>
        <v/>
      </c>
      <c r="W253" s="7">
        <f>IF($A253="","",$A253&amp;"|"&amp;$B253&amp;"|"&amp;$C253)</f>
        <v/>
      </c>
    </row>
    <row r="254">
      <c r="A254" s="12" t="n"/>
      <c r="B254" s="4" t="n"/>
      <c r="C254" s="4" t="n"/>
      <c r="D254" s="4" t="n"/>
      <c r="E254" s="4" t="n"/>
      <c r="F254" s="5" t="n"/>
      <c r="G254" s="5" t="n"/>
      <c r="H254" s="5" t="n"/>
      <c r="I254" s="5" t="n"/>
      <c r="J254" s="5" t="n"/>
      <c r="K254" s="5" t="n"/>
      <c r="L254" s="5" t="n"/>
      <c r="M254" s="13">
        <f>IF($A254="","",SUMIFS('Petty expenses'!$E$3:$E$1002,'Petty expenses'!$A$3:$A$1002,$A254,'Petty expenses'!$B$3:$B$1002,$B254,'Petty expenses'!$C$3:$C$1002,$C254))</f>
        <v/>
      </c>
      <c r="N254" s="13">
        <f>IF($A254="","",$F254+$H254-$M254)</f>
        <v/>
      </c>
      <c r="O254" s="5" t="n"/>
      <c r="P254" s="13">
        <f>IF(OR($A254="",$O254=""),"",$O254-$N254)</f>
        <v/>
      </c>
      <c r="Q254" s="4" t="n"/>
      <c r="R254" s="5" t="n"/>
      <c r="S254" s="4" t="n"/>
      <c r="T254" s="7">
        <f>IF(OR($A254="",$O254=""),"",IF($P254=0,"Balanced",IF($Q254="","Reason needed",IF($P254&lt;0,"Short","Over"))))</f>
        <v/>
      </c>
      <c r="U254" s="13">
        <f>IF($A254="","",$H254+$I254+$J254+$K254)</f>
        <v/>
      </c>
      <c r="V254" s="14">
        <f>IF($A254="","",DATE(YEAR($A254),MONTH($A254),1))</f>
        <v/>
      </c>
      <c r="W254" s="7">
        <f>IF($A254="","",$A254&amp;"|"&amp;$B254&amp;"|"&amp;$C254)</f>
        <v/>
      </c>
    </row>
    <row r="255">
      <c r="A255" s="12" t="n"/>
      <c r="B255" s="4" t="n"/>
      <c r="C255" s="4" t="n"/>
      <c r="D255" s="4" t="n"/>
      <c r="E255" s="4" t="n"/>
      <c r="F255" s="5" t="n"/>
      <c r="G255" s="5" t="n"/>
      <c r="H255" s="5" t="n"/>
      <c r="I255" s="5" t="n"/>
      <c r="J255" s="5" t="n"/>
      <c r="K255" s="5" t="n"/>
      <c r="L255" s="5" t="n"/>
      <c r="M255" s="13">
        <f>IF($A255="","",SUMIFS('Petty expenses'!$E$3:$E$1002,'Petty expenses'!$A$3:$A$1002,$A255,'Petty expenses'!$B$3:$B$1002,$B255,'Petty expenses'!$C$3:$C$1002,$C255))</f>
        <v/>
      </c>
      <c r="N255" s="13">
        <f>IF($A255="","",$F255+$H255-$M255)</f>
        <v/>
      </c>
      <c r="O255" s="5" t="n"/>
      <c r="P255" s="13">
        <f>IF(OR($A255="",$O255=""),"",$O255-$N255)</f>
        <v/>
      </c>
      <c r="Q255" s="4" t="n"/>
      <c r="R255" s="5" t="n"/>
      <c r="S255" s="4" t="n"/>
      <c r="T255" s="7">
        <f>IF(OR($A255="",$O255=""),"",IF($P255=0,"Balanced",IF($Q255="","Reason needed",IF($P255&lt;0,"Short","Over"))))</f>
        <v/>
      </c>
      <c r="U255" s="13">
        <f>IF($A255="","",$H255+$I255+$J255+$K255)</f>
        <v/>
      </c>
      <c r="V255" s="14">
        <f>IF($A255="","",DATE(YEAR($A255),MONTH($A255),1))</f>
        <v/>
      </c>
      <c r="W255" s="7">
        <f>IF($A255="","",$A255&amp;"|"&amp;$B255&amp;"|"&amp;$C255)</f>
        <v/>
      </c>
    </row>
    <row r="256">
      <c r="A256" s="12" t="n"/>
      <c r="B256" s="4" t="n"/>
      <c r="C256" s="4" t="n"/>
      <c r="D256" s="4" t="n"/>
      <c r="E256" s="4" t="n"/>
      <c r="F256" s="5" t="n"/>
      <c r="G256" s="5" t="n"/>
      <c r="H256" s="5" t="n"/>
      <c r="I256" s="5" t="n"/>
      <c r="J256" s="5" t="n"/>
      <c r="K256" s="5" t="n"/>
      <c r="L256" s="5" t="n"/>
      <c r="M256" s="13">
        <f>IF($A256="","",SUMIFS('Petty expenses'!$E$3:$E$1002,'Petty expenses'!$A$3:$A$1002,$A256,'Petty expenses'!$B$3:$B$1002,$B256,'Petty expenses'!$C$3:$C$1002,$C256))</f>
        <v/>
      </c>
      <c r="N256" s="13">
        <f>IF($A256="","",$F256+$H256-$M256)</f>
        <v/>
      </c>
      <c r="O256" s="5" t="n"/>
      <c r="P256" s="13">
        <f>IF(OR($A256="",$O256=""),"",$O256-$N256)</f>
        <v/>
      </c>
      <c r="Q256" s="4" t="n"/>
      <c r="R256" s="5" t="n"/>
      <c r="S256" s="4" t="n"/>
      <c r="T256" s="7">
        <f>IF(OR($A256="",$O256=""),"",IF($P256=0,"Balanced",IF($Q256="","Reason needed",IF($P256&lt;0,"Short","Over"))))</f>
        <v/>
      </c>
      <c r="U256" s="13">
        <f>IF($A256="","",$H256+$I256+$J256+$K256)</f>
        <v/>
      </c>
      <c r="V256" s="14">
        <f>IF($A256="","",DATE(YEAR($A256),MONTH($A256),1))</f>
        <v/>
      </c>
      <c r="W256" s="7">
        <f>IF($A256="","",$A256&amp;"|"&amp;$B256&amp;"|"&amp;$C256)</f>
        <v/>
      </c>
    </row>
    <row r="257">
      <c r="A257" s="12" t="n"/>
      <c r="B257" s="4" t="n"/>
      <c r="C257" s="4" t="n"/>
      <c r="D257" s="4" t="n"/>
      <c r="E257" s="4" t="n"/>
      <c r="F257" s="5" t="n"/>
      <c r="G257" s="5" t="n"/>
      <c r="H257" s="5" t="n"/>
      <c r="I257" s="5" t="n"/>
      <c r="J257" s="5" t="n"/>
      <c r="K257" s="5" t="n"/>
      <c r="L257" s="5" t="n"/>
      <c r="M257" s="13">
        <f>IF($A257="","",SUMIFS('Petty expenses'!$E$3:$E$1002,'Petty expenses'!$A$3:$A$1002,$A257,'Petty expenses'!$B$3:$B$1002,$B257,'Petty expenses'!$C$3:$C$1002,$C257))</f>
        <v/>
      </c>
      <c r="N257" s="13">
        <f>IF($A257="","",$F257+$H257-$M257)</f>
        <v/>
      </c>
      <c r="O257" s="5" t="n"/>
      <c r="P257" s="13">
        <f>IF(OR($A257="",$O257=""),"",$O257-$N257)</f>
        <v/>
      </c>
      <c r="Q257" s="4" t="n"/>
      <c r="R257" s="5" t="n"/>
      <c r="S257" s="4" t="n"/>
      <c r="T257" s="7">
        <f>IF(OR($A257="",$O257=""),"",IF($P257=0,"Balanced",IF($Q257="","Reason needed",IF($P257&lt;0,"Short","Over"))))</f>
        <v/>
      </c>
      <c r="U257" s="13">
        <f>IF($A257="","",$H257+$I257+$J257+$K257)</f>
        <v/>
      </c>
      <c r="V257" s="14">
        <f>IF($A257="","",DATE(YEAR($A257),MONTH($A257),1))</f>
        <v/>
      </c>
      <c r="W257" s="7">
        <f>IF($A257="","",$A257&amp;"|"&amp;$B257&amp;"|"&amp;$C257)</f>
        <v/>
      </c>
    </row>
    <row r="258">
      <c r="A258" s="12" t="n"/>
      <c r="B258" s="4" t="n"/>
      <c r="C258" s="4" t="n"/>
      <c r="D258" s="4" t="n"/>
      <c r="E258" s="4" t="n"/>
      <c r="F258" s="5" t="n"/>
      <c r="G258" s="5" t="n"/>
      <c r="H258" s="5" t="n"/>
      <c r="I258" s="5" t="n"/>
      <c r="J258" s="5" t="n"/>
      <c r="K258" s="5" t="n"/>
      <c r="L258" s="5" t="n"/>
      <c r="M258" s="13">
        <f>IF($A258="","",SUMIFS('Petty expenses'!$E$3:$E$1002,'Petty expenses'!$A$3:$A$1002,$A258,'Petty expenses'!$B$3:$B$1002,$B258,'Petty expenses'!$C$3:$C$1002,$C258))</f>
        <v/>
      </c>
      <c r="N258" s="13">
        <f>IF($A258="","",$F258+$H258-$M258)</f>
        <v/>
      </c>
      <c r="O258" s="5" t="n"/>
      <c r="P258" s="13">
        <f>IF(OR($A258="",$O258=""),"",$O258-$N258)</f>
        <v/>
      </c>
      <c r="Q258" s="4" t="n"/>
      <c r="R258" s="5" t="n"/>
      <c r="S258" s="4" t="n"/>
      <c r="T258" s="7">
        <f>IF(OR($A258="",$O258=""),"",IF($P258=0,"Balanced",IF($Q258="","Reason needed",IF($P258&lt;0,"Short","Over"))))</f>
        <v/>
      </c>
      <c r="U258" s="13">
        <f>IF($A258="","",$H258+$I258+$J258+$K258)</f>
        <v/>
      </c>
      <c r="V258" s="14">
        <f>IF($A258="","",DATE(YEAR($A258),MONTH($A258),1))</f>
        <v/>
      </c>
      <c r="W258" s="7">
        <f>IF($A258="","",$A258&amp;"|"&amp;$B258&amp;"|"&amp;$C258)</f>
        <v/>
      </c>
    </row>
    <row r="259">
      <c r="A259" s="12" t="n"/>
      <c r="B259" s="4" t="n"/>
      <c r="C259" s="4" t="n"/>
      <c r="D259" s="4" t="n"/>
      <c r="E259" s="4" t="n"/>
      <c r="F259" s="5" t="n"/>
      <c r="G259" s="5" t="n"/>
      <c r="H259" s="5" t="n"/>
      <c r="I259" s="5" t="n"/>
      <c r="J259" s="5" t="n"/>
      <c r="K259" s="5" t="n"/>
      <c r="L259" s="5" t="n"/>
      <c r="M259" s="13">
        <f>IF($A259="","",SUMIFS('Petty expenses'!$E$3:$E$1002,'Petty expenses'!$A$3:$A$1002,$A259,'Petty expenses'!$B$3:$B$1002,$B259,'Petty expenses'!$C$3:$C$1002,$C259))</f>
        <v/>
      </c>
      <c r="N259" s="13">
        <f>IF($A259="","",$F259+$H259-$M259)</f>
        <v/>
      </c>
      <c r="O259" s="5" t="n"/>
      <c r="P259" s="13">
        <f>IF(OR($A259="",$O259=""),"",$O259-$N259)</f>
        <v/>
      </c>
      <c r="Q259" s="4" t="n"/>
      <c r="R259" s="5" t="n"/>
      <c r="S259" s="4" t="n"/>
      <c r="T259" s="7">
        <f>IF(OR($A259="",$O259=""),"",IF($P259=0,"Balanced",IF($Q259="","Reason needed",IF($P259&lt;0,"Short","Over"))))</f>
        <v/>
      </c>
      <c r="U259" s="13">
        <f>IF($A259="","",$H259+$I259+$J259+$K259)</f>
        <v/>
      </c>
      <c r="V259" s="14">
        <f>IF($A259="","",DATE(YEAR($A259),MONTH($A259),1))</f>
        <v/>
      </c>
      <c r="W259" s="7">
        <f>IF($A259="","",$A259&amp;"|"&amp;$B259&amp;"|"&amp;$C259)</f>
        <v/>
      </c>
    </row>
    <row r="260">
      <c r="A260" s="12" t="n"/>
      <c r="B260" s="4" t="n"/>
      <c r="C260" s="4" t="n"/>
      <c r="D260" s="4" t="n"/>
      <c r="E260" s="4" t="n"/>
      <c r="F260" s="5" t="n"/>
      <c r="G260" s="5" t="n"/>
      <c r="H260" s="5" t="n"/>
      <c r="I260" s="5" t="n"/>
      <c r="J260" s="5" t="n"/>
      <c r="K260" s="5" t="n"/>
      <c r="L260" s="5" t="n"/>
      <c r="M260" s="13">
        <f>IF($A260="","",SUMIFS('Petty expenses'!$E$3:$E$1002,'Petty expenses'!$A$3:$A$1002,$A260,'Petty expenses'!$B$3:$B$1002,$B260,'Petty expenses'!$C$3:$C$1002,$C260))</f>
        <v/>
      </c>
      <c r="N260" s="13">
        <f>IF($A260="","",$F260+$H260-$M260)</f>
        <v/>
      </c>
      <c r="O260" s="5" t="n"/>
      <c r="P260" s="13">
        <f>IF(OR($A260="",$O260=""),"",$O260-$N260)</f>
        <v/>
      </c>
      <c r="Q260" s="4" t="n"/>
      <c r="R260" s="5" t="n"/>
      <c r="S260" s="4" t="n"/>
      <c r="T260" s="7">
        <f>IF(OR($A260="",$O260=""),"",IF($P260=0,"Balanced",IF($Q260="","Reason needed",IF($P260&lt;0,"Short","Over"))))</f>
        <v/>
      </c>
      <c r="U260" s="13">
        <f>IF($A260="","",$H260+$I260+$J260+$K260)</f>
        <v/>
      </c>
      <c r="V260" s="14">
        <f>IF($A260="","",DATE(YEAR($A260),MONTH($A260),1))</f>
        <v/>
      </c>
      <c r="W260" s="7">
        <f>IF($A260="","",$A260&amp;"|"&amp;$B260&amp;"|"&amp;$C260)</f>
        <v/>
      </c>
    </row>
    <row r="261">
      <c r="A261" s="12" t="n"/>
      <c r="B261" s="4" t="n"/>
      <c r="C261" s="4" t="n"/>
      <c r="D261" s="4" t="n"/>
      <c r="E261" s="4" t="n"/>
      <c r="F261" s="5" t="n"/>
      <c r="G261" s="5" t="n"/>
      <c r="H261" s="5" t="n"/>
      <c r="I261" s="5" t="n"/>
      <c r="J261" s="5" t="n"/>
      <c r="K261" s="5" t="n"/>
      <c r="L261" s="5" t="n"/>
      <c r="M261" s="13">
        <f>IF($A261="","",SUMIFS('Petty expenses'!$E$3:$E$1002,'Petty expenses'!$A$3:$A$1002,$A261,'Petty expenses'!$B$3:$B$1002,$B261,'Petty expenses'!$C$3:$C$1002,$C261))</f>
        <v/>
      </c>
      <c r="N261" s="13">
        <f>IF($A261="","",$F261+$H261-$M261)</f>
        <v/>
      </c>
      <c r="O261" s="5" t="n"/>
      <c r="P261" s="13">
        <f>IF(OR($A261="",$O261=""),"",$O261-$N261)</f>
        <v/>
      </c>
      <c r="Q261" s="4" t="n"/>
      <c r="R261" s="5" t="n"/>
      <c r="S261" s="4" t="n"/>
      <c r="T261" s="7">
        <f>IF(OR($A261="",$O261=""),"",IF($P261=0,"Balanced",IF($Q261="","Reason needed",IF($P261&lt;0,"Short","Over"))))</f>
        <v/>
      </c>
      <c r="U261" s="13">
        <f>IF($A261="","",$H261+$I261+$J261+$K261)</f>
        <v/>
      </c>
      <c r="V261" s="14">
        <f>IF($A261="","",DATE(YEAR($A261),MONTH($A261),1))</f>
        <v/>
      </c>
      <c r="W261" s="7">
        <f>IF($A261="","",$A261&amp;"|"&amp;$B261&amp;"|"&amp;$C261)</f>
        <v/>
      </c>
    </row>
    <row r="262">
      <c r="A262" s="12" t="n"/>
      <c r="B262" s="4" t="n"/>
      <c r="C262" s="4" t="n"/>
      <c r="D262" s="4" t="n"/>
      <c r="E262" s="4" t="n"/>
      <c r="F262" s="5" t="n"/>
      <c r="G262" s="5" t="n"/>
      <c r="H262" s="5" t="n"/>
      <c r="I262" s="5" t="n"/>
      <c r="J262" s="5" t="n"/>
      <c r="K262" s="5" t="n"/>
      <c r="L262" s="5" t="n"/>
      <c r="M262" s="13">
        <f>IF($A262="","",SUMIFS('Petty expenses'!$E$3:$E$1002,'Petty expenses'!$A$3:$A$1002,$A262,'Petty expenses'!$B$3:$B$1002,$B262,'Petty expenses'!$C$3:$C$1002,$C262))</f>
        <v/>
      </c>
      <c r="N262" s="13">
        <f>IF($A262="","",$F262+$H262-$M262)</f>
        <v/>
      </c>
      <c r="O262" s="5" t="n"/>
      <c r="P262" s="13">
        <f>IF(OR($A262="",$O262=""),"",$O262-$N262)</f>
        <v/>
      </c>
      <c r="Q262" s="4" t="n"/>
      <c r="R262" s="5" t="n"/>
      <c r="S262" s="4" t="n"/>
      <c r="T262" s="7">
        <f>IF(OR($A262="",$O262=""),"",IF($P262=0,"Balanced",IF($Q262="","Reason needed",IF($P262&lt;0,"Short","Over"))))</f>
        <v/>
      </c>
      <c r="U262" s="13">
        <f>IF($A262="","",$H262+$I262+$J262+$K262)</f>
        <v/>
      </c>
      <c r="V262" s="14">
        <f>IF($A262="","",DATE(YEAR($A262),MONTH($A262),1))</f>
        <v/>
      </c>
      <c r="W262" s="7">
        <f>IF($A262="","",$A262&amp;"|"&amp;$B262&amp;"|"&amp;$C262)</f>
        <v/>
      </c>
    </row>
    <row r="263">
      <c r="A263" s="12" t="n"/>
      <c r="B263" s="4" t="n"/>
      <c r="C263" s="4" t="n"/>
      <c r="D263" s="4" t="n"/>
      <c r="E263" s="4" t="n"/>
      <c r="F263" s="5" t="n"/>
      <c r="G263" s="5" t="n"/>
      <c r="H263" s="5" t="n"/>
      <c r="I263" s="5" t="n"/>
      <c r="J263" s="5" t="n"/>
      <c r="K263" s="5" t="n"/>
      <c r="L263" s="5" t="n"/>
      <c r="M263" s="13">
        <f>IF($A263="","",SUMIFS('Petty expenses'!$E$3:$E$1002,'Petty expenses'!$A$3:$A$1002,$A263,'Petty expenses'!$B$3:$B$1002,$B263,'Petty expenses'!$C$3:$C$1002,$C263))</f>
        <v/>
      </c>
      <c r="N263" s="13">
        <f>IF($A263="","",$F263+$H263-$M263)</f>
        <v/>
      </c>
      <c r="O263" s="5" t="n"/>
      <c r="P263" s="13">
        <f>IF(OR($A263="",$O263=""),"",$O263-$N263)</f>
        <v/>
      </c>
      <c r="Q263" s="4" t="n"/>
      <c r="R263" s="5" t="n"/>
      <c r="S263" s="4" t="n"/>
      <c r="T263" s="7">
        <f>IF(OR($A263="",$O263=""),"",IF($P263=0,"Balanced",IF($Q263="","Reason needed",IF($P263&lt;0,"Short","Over"))))</f>
        <v/>
      </c>
      <c r="U263" s="13">
        <f>IF($A263="","",$H263+$I263+$J263+$K263)</f>
        <v/>
      </c>
      <c r="V263" s="14">
        <f>IF($A263="","",DATE(YEAR($A263),MONTH($A263),1))</f>
        <v/>
      </c>
      <c r="W263" s="7">
        <f>IF($A263="","",$A263&amp;"|"&amp;$B263&amp;"|"&amp;$C263)</f>
        <v/>
      </c>
    </row>
    <row r="264">
      <c r="A264" s="12" t="n"/>
      <c r="B264" s="4" t="n"/>
      <c r="C264" s="4" t="n"/>
      <c r="D264" s="4" t="n"/>
      <c r="E264" s="4" t="n"/>
      <c r="F264" s="5" t="n"/>
      <c r="G264" s="5" t="n"/>
      <c r="H264" s="5" t="n"/>
      <c r="I264" s="5" t="n"/>
      <c r="J264" s="5" t="n"/>
      <c r="K264" s="5" t="n"/>
      <c r="L264" s="5" t="n"/>
      <c r="M264" s="13">
        <f>IF($A264="","",SUMIFS('Petty expenses'!$E$3:$E$1002,'Petty expenses'!$A$3:$A$1002,$A264,'Petty expenses'!$B$3:$B$1002,$B264,'Petty expenses'!$C$3:$C$1002,$C264))</f>
        <v/>
      </c>
      <c r="N264" s="13">
        <f>IF($A264="","",$F264+$H264-$M264)</f>
        <v/>
      </c>
      <c r="O264" s="5" t="n"/>
      <c r="P264" s="13">
        <f>IF(OR($A264="",$O264=""),"",$O264-$N264)</f>
        <v/>
      </c>
      <c r="Q264" s="4" t="n"/>
      <c r="R264" s="5" t="n"/>
      <c r="S264" s="4" t="n"/>
      <c r="T264" s="7">
        <f>IF(OR($A264="",$O264=""),"",IF($P264=0,"Balanced",IF($Q264="","Reason needed",IF($P264&lt;0,"Short","Over"))))</f>
        <v/>
      </c>
      <c r="U264" s="13">
        <f>IF($A264="","",$H264+$I264+$J264+$K264)</f>
        <v/>
      </c>
      <c r="V264" s="14">
        <f>IF($A264="","",DATE(YEAR($A264),MONTH($A264),1))</f>
        <v/>
      </c>
      <c r="W264" s="7">
        <f>IF($A264="","",$A264&amp;"|"&amp;$B264&amp;"|"&amp;$C264)</f>
        <v/>
      </c>
    </row>
    <row r="265">
      <c r="A265" s="12" t="n"/>
      <c r="B265" s="4" t="n"/>
      <c r="C265" s="4" t="n"/>
      <c r="D265" s="4" t="n"/>
      <c r="E265" s="4" t="n"/>
      <c r="F265" s="5" t="n"/>
      <c r="G265" s="5" t="n"/>
      <c r="H265" s="5" t="n"/>
      <c r="I265" s="5" t="n"/>
      <c r="J265" s="5" t="n"/>
      <c r="K265" s="5" t="n"/>
      <c r="L265" s="5" t="n"/>
      <c r="M265" s="13">
        <f>IF($A265="","",SUMIFS('Petty expenses'!$E$3:$E$1002,'Petty expenses'!$A$3:$A$1002,$A265,'Petty expenses'!$B$3:$B$1002,$B265,'Petty expenses'!$C$3:$C$1002,$C265))</f>
        <v/>
      </c>
      <c r="N265" s="13">
        <f>IF($A265="","",$F265+$H265-$M265)</f>
        <v/>
      </c>
      <c r="O265" s="5" t="n"/>
      <c r="P265" s="13">
        <f>IF(OR($A265="",$O265=""),"",$O265-$N265)</f>
        <v/>
      </c>
      <c r="Q265" s="4" t="n"/>
      <c r="R265" s="5" t="n"/>
      <c r="S265" s="4" t="n"/>
      <c r="T265" s="7">
        <f>IF(OR($A265="",$O265=""),"",IF($P265=0,"Balanced",IF($Q265="","Reason needed",IF($P265&lt;0,"Short","Over"))))</f>
        <v/>
      </c>
      <c r="U265" s="13">
        <f>IF($A265="","",$H265+$I265+$J265+$K265)</f>
        <v/>
      </c>
      <c r="V265" s="14">
        <f>IF($A265="","",DATE(YEAR($A265),MONTH($A265),1))</f>
        <v/>
      </c>
      <c r="W265" s="7">
        <f>IF($A265="","",$A265&amp;"|"&amp;$B265&amp;"|"&amp;$C265)</f>
        <v/>
      </c>
    </row>
    <row r="266">
      <c r="A266" s="12" t="n"/>
      <c r="B266" s="4" t="n"/>
      <c r="C266" s="4" t="n"/>
      <c r="D266" s="4" t="n"/>
      <c r="E266" s="4" t="n"/>
      <c r="F266" s="5" t="n"/>
      <c r="G266" s="5" t="n"/>
      <c r="H266" s="5" t="n"/>
      <c r="I266" s="5" t="n"/>
      <c r="J266" s="5" t="n"/>
      <c r="K266" s="5" t="n"/>
      <c r="L266" s="5" t="n"/>
      <c r="M266" s="13">
        <f>IF($A266="","",SUMIFS('Petty expenses'!$E$3:$E$1002,'Petty expenses'!$A$3:$A$1002,$A266,'Petty expenses'!$B$3:$B$1002,$B266,'Petty expenses'!$C$3:$C$1002,$C266))</f>
        <v/>
      </c>
      <c r="N266" s="13">
        <f>IF($A266="","",$F266+$H266-$M266)</f>
        <v/>
      </c>
      <c r="O266" s="5" t="n"/>
      <c r="P266" s="13">
        <f>IF(OR($A266="",$O266=""),"",$O266-$N266)</f>
        <v/>
      </c>
      <c r="Q266" s="4" t="n"/>
      <c r="R266" s="5" t="n"/>
      <c r="S266" s="4" t="n"/>
      <c r="T266" s="7">
        <f>IF(OR($A266="",$O266=""),"",IF($P266=0,"Balanced",IF($Q266="","Reason needed",IF($P266&lt;0,"Short","Over"))))</f>
        <v/>
      </c>
      <c r="U266" s="13">
        <f>IF($A266="","",$H266+$I266+$J266+$K266)</f>
        <v/>
      </c>
      <c r="V266" s="14">
        <f>IF($A266="","",DATE(YEAR($A266),MONTH($A266),1))</f>
        <v/>
      </c>
      <c r="W266" s="7">
        <f>IF($A266="","",$A266&amp;"|"&amp;$B266&amp;"|"&amp;$C266)</f>
        <v/>
      </c>
    </row>
    <row r="267">
      <c r="A267" s="12" t="n"/>
      <c r="B267" s="4" t="n"/>
      <c r="C267" s="4" t="n"/>
      <c r="D267" s="4" t="n"/>
      <c r="E267" s="4" t="n"/>
      <c r="F267" s="5" t="n"/>
      <c r="G267" s="5" t="n"/>
      <c r="H267" s="5" t="n"/>
      <c r="I267" s="5" t="n"/>
      <c r="J267" s="5" t="n"/>
      <c r="K267" s="5" t="n"/>
      <c r="L267" s="5" t="n"/>
      <c r="M267" s="13">
        <f>IF($A267="","",SUMIFS('Petty expenses'!$E$3:$E$1002,'Petty expenses'!$A$3:$A$1002,$A267,'Petty expenses'!$B$3:$B$1002,$B267,'Petty expenses'!$C$3:$C$1002,$C267))</f>
        <v/>
      </c>
      <c r="N267" s="13">
        <f>IF($A267="","",$F267+$H267-$M267)</f>
        <v/>
      </c>
      <c r="O267" s="5" t="n"/>
      <c r="P267" s="13">
        <f>IF(OR($A267="",$O267=""),"",$O267-$N267)</f>
        <v/>
      </c>
      <c r="Q267" s="4" t="n"/>
      <c r="R267" s="5" t="n"/>
      <c r="S267" s="4" t="n"/>
      <c r="T267" s="7">
        <f>IF(OR($A267="",$O267=""),"",IF($P267=0,"Balanced",IF($Q267="","Reason needed",IF($P267&lt;0,"Short","Over"))))</f>
        <v/>
      </c>
      <c r="U267" s="13">
        <f>IF($A267="","",$H267+$I267+$J267+$K267)</f>
        <v/>
      </c>
      <c r="V267" s="14">
        <f>IF($A267="","",DATE(YEAR($A267),MONTH($A267),1))</f>
        <v/>
      </c>
      <c r="W267" s="7">
        <f>IF($A267="","",$A267&amp;"|"&amp;$B267&amp;"|"&amp;$C267)</f>
        <v/>
      </c>
    </row>
    <row r="268">
      <c r="A268" s="12" t="n"/>
      <c r="B268" s="4" t="n"/>
      <c r="C268" s="4" t="n"/>
      <c r="D268" s="4" t="n"/>
      <c r="E268" s="4" t="n"/>
      <c r="F268" s="5" t="n"/>
      <c r="G268" s="5" t="n"/>
      <c r="H268" s="5" t="n"/>
      <c r="I268" s="5" t="n"/>
      <c r="J268" s="5" t="n"/>
      <c r="K268" s="5" t="n"/>
      <c r="L268" s="5" t="n"/>
      <c r="M268" s="13">
        <f>IF($A268="","",SUMIFS('Petty expenses'!$E$3:$E$1002,'Petty expenses'!$A$3:$A$1002,$A268,'Petty expenses'!$B$3:$B$1002,$B268,'Petty expenses'!$C$3:$C$1002,$C268))</f>
        <v/>
      </c>
      <c r="N268" s="13">
        <f>IF($A268="","",$F268+$H268-$M268)</f>
        <v/>
      </c>
      <c r="O268" s="5" t="n"/>
      <c r="P268" s="13">
        <f>IF(OR($A268="",$O268=""),"",$O268-$N268)</f>
        <v/>
      </c>
      <c r="Q268" s="4" t="n"/>
      <c r="R268" s="5" t="n"/>
      <c r="S268" s="4" t="n"/>
      <c r="T268" s="7">
        <f>IF(OR($A268="",$O268=""),"",IF($P268=0,"Balanced",IF($Q268="","Reason needed",IF($P268&lt;0,"Short","Over"))))</f>
        <v/>
      </c>
      <c r="U268" s="13">
        <f>IF($A268="","",$H268+$I268+$J268+$K268)</f>
        <v/>
      </c>
      <c r="V268" s="14">
        <f>IF($A268="","",DATE(YEAR($A268),MONTH($A268),1))</f>
        <v/>
      </c>
      <c r="W268" s="7">
        <f>IF($A268="","",$A268&amp;"|"&amp;$B268&amp;"|"&amp;$C268)</f>
        <v/>
      </c>
    </row>
    <row r="269">
      <c r="A269" s="12" t="n"/>
      <c r="B269" s="4" t="n"/>
      <c r="C269" s="4" t="n"/>
      <c r="D269" s="4" t="n"/>
      <c r="E269" s="4" t="n"/>
      <c r="F269" s="5" t="n"/>
      <c r="G269" s="5" t="n"/>
      <c r="H269" s="5" t="n"/>
      <c r="I269" s="5" t="n"/>
      <c r="J269" s="5" t="n"/>
      <c r="K269" s="5" t="n"/>
      <c r="L269" s="5" t="n"/>
      <c r="M269" s="13">
        <f>IF($A269="","",SUMIFS('Petty expenses'!$E$3:$E$1002,'Petty expenses'!$A$3:$A$1002,$A269,'Petty expenses'!$B$3:$B$1002,$B269,'Petty expenses'!$C$3:$C$1002,$C269))</f>
        <v/>
      </c>
      <c r="N269" s="13">
        <f>IF($A269="","",$F269+$H269-$M269)</f>
        <v/>
      </c>
      <c r="O269" s="5" t="n"/>
      <c r="P269" s="13">
        <f>IF(OR($A269="",$O269=""),"",$O269-$N269)</f>
        <v/>
      </c>
      <c r="Q269" s="4" t="n"/>
      <c r="R269" s="5" t="n"/>
      <c r="S269" s="4" t="n"/>
      <c r="T269" s="7">
        <f>IF(OR($A269="",$O269=""),"",IF($P269=0,"Balanced",IF($Q269="","Reason needed",IF($P269&lt;0,"Short","Over"))))</f>
        <v/>
      </c>
      <c r="U269" s="13">
        <f>IF($A269="","",$H269+$I269+$J269+$K269)</f>
        <v/>
      </c>
      <c r="V269" s="14">
        <f>IF($A269="","",DATE(YEAR($A269),MONTH($A269),1))</f>
        <v/>
      </c>
      <c r="W269" s="7">
        <f>IF($A269="","",$A269&amp;"|"&amp;$B269&amp;"|"&amp;$C269)</f>
        <v/>
      </c>
    </row>
    <row r="270">
      <c r="A270" s="12" t="n"/>
      <c r="B270" s="4" t="n"/>
      <c r="C270" s="4" t="n"/>
      <c r="D270" s="4" t="n"/>
      <c r="E270" s="4" t="n"/>
      <c r="F270" s="5" t="n"/>
      <c r="G270" s="5" t="n"/>
      <c r="H270" s="5" t="n"/>
      <c r="I270" s="5" t="n"/>
      <c r="J270" s="5" t="n"/>
      <c r="K270" s="5" t="n"/>
      <c r="L270" s="5" t="n"/>
      <c r="M270" s="13">
        <f>IF($A270="","",SUMIFS('Petty expenses'!$E$3:$E$1002,'Petty expenses'!$A$3:$A$1002,$A270,'Petty expenses'!$B$3:$B$1002,$B270,'Petty expenses'!$C$3:$C$1002,$C270))</f>
        <v/>
      </c>
      <c r="N270" s="13">
        <f>IF($A270="","",$F270+$H270-$M270)</f>
        <v/>
      </c>
      <c r="O270" s="5" t="n"/>
      <c r="P270" s="13">
        <f>IF(OR($A270="",$O270=""),"",$O270-$N270)</f>
        <v/>
      </c>
      <c r="Q270" s="4" t="n"/>
      <c r="R270" s="5" t="n"/>
      <c r="S270" s="4" t="n"/>
      <c r="T270" s="7">
        <f>IF(OR($A270="",$O270=""),"",IF($P270=0,"Balanced",IF($Q270="","Reason needed",IF($P270&lt;0,"Short","Over"))))</f>
        <v/>
      </c>
      <c r="U270" s="13">
        <f>IF($A270="","",$H270+$I270+$J270+$K270)</f>
        <v/>
      </c>
      <c r="V270" s="14">
        <f>IF($A270="","",DATE(YEAR($A270),MONTH($A270),1))</f>
        <v/>
      </c>
      <c r="W270" s="7">
        <f>IF($A270="","",$A270&amp;"|"&amp;$B270&amp;"|"&amp;$C270)</f>
        <v/>
      </c>
    </row>
    <row r="271">
      <c r="A271" s="12" t="n"/>
      <c r="B271" s="4" t="n"/>
      <c r="C271" s="4" t="n"/>
      <c r="D271" s="4" t="n"/>
      <c r="E271" s="4" t="n"/>
      <c r="F271" s="5" t="n"/>
      <c r="G271" s="5" t="n"/>
      <c r="H271" s="5" t="n"/>
      <c r="I271" s="5" t="n"/>
      <c r="J271" s="5" t="n"/>
      <c r="K271" s="5" t="n"/>
      <c r="L271" s="5" t="n"/>
      <c r="M271" s="13">
        <f>IF($A271="","",SUMIFS('Petty expenses'!$E$3:$E$1002,'Petty expenses'!$A$3:$A$1002,$A271,'Petty expenses'!$B$3:$B$1002,$B271,'Petty expenses'!$C$3:$C$1002,$C271))</f>
        <v/>
      </c>
      <c r="N271" s="13">
        <f>IF($A271="","",$F271+$H271-$M271)</f>
        <v/>
      </c>
      <c r="O271" s="5" t="n"/>
      <c r="P271" s="13">
        <f>IF(OR($A271="",$O271=""),"",$O271-$N271)</f>
        <v/>
      </c>
      <c r="Q271" s="4" t="n"/>
      <c r="R271" s="5" t="n"/>
      <c r="S271" s="4" t="n"/>
      <c r="T271" s="7">
        <f>IF(OR($A271="",$O271=""),"",IF($P271=0,"Balanced",IF($Q271="","Reason needed",IF($P271&lt;0,"Short","Over"))))</f>
        <v/>
      </c>
      <c r="U271" s="13">
        <f>IF($A271="","",$H271+$I271+$J271+$K271)</f>
        <v/>
      </c>
      <c r="V271" s="14">
        <f>IF($A271="","",DATE(YEAR($A271),MONTH($A271),1))</f>
        <v/>
      </c>
      <c r="W271" s="7">
        <f>IF($A271="","",$A271&amp;"|"&amp;$B271&amp;"|"&amp;$C271)</f>
        <v/>
      </c>
    </row>
    <row r="272">
      <c r="A272" s="12" t="n"/>
      <c r="B272" s="4" t="n"/>
      <c r="C272" s="4" t="n"/>
      <c r="D272" s="4" t="n"/>
      <c r="E272" s="4" t="n"/>
      <c r="F272" s="5" t="n"/>
      <c r="G272" s="5" t="n"/>
      <c r="H272" s="5" t="n"/>
      <c r="I272" s="5" t="n"/>
      <c r="J272" s="5" t="n"/>
      <c r="K272" s="5" t="n"/>
      <c r="L272" s="5" t="n"/>
      <c r="M272" s="13">
        <f>IF($A272="","",SUMIFS('Petty expenses'!$E$3:$E$1002,'Petty expenses'!$A$3:$A$1002,$A272,'Petty expenses'!$B$3:$B$1002,$B272,'Petty expenses'!$C$3:$C$1002,$C272))</f>
        <v/>
      </c>
      <c r="N272" s="13">
        <f>IF($A272="","",$F272+$H272-$M272)</f>
        <v/>
      </c>
      <c r="O272" s="5" t="n"/>
      <c r="P272" s="13">
        <f>IF(OR($A272="",$O272=""),"",$O272-$N272)</f>
        <v/>
      </c>
      <c r="Q272" s="4" t="n"/>
      <c r="R272" s="5" t="n"/>
      <c r="S272" s="4" t="n"/>
      <c r="T272" s="7">
        <f>IF(OR($A272="",$O272=""),"",IF($P272=0,"Balanced",IF($Q272="","Reason needed",IF($P272&lt;0,"Short","Over"))))</f>
        <v/>
      </c>
      <c r="U272" s="13">
        <f>IF($A272="","",$H272+$I272+$J272+$K272)</f>
        <v/>
      </c>
      <c r="V272" s="14">
        <f>IF($A272="","",DATE(YEAR($A272),MONTH($A272),1))</f>
        <v/>
      </c>
      <c r="W272" s="7">
        <f>IF($A272="","",$A272&amp;"|"&amp;$B272&amp;"|"&amp;$C272)</f>
        <v/>
      </c>
    </row>
    <row r="273">
      <c r="A273" s="12" t="n"/>
      <c r="B273" s="4" t="n"/>
      <c r="C273" s="4" t="n"/>
      <c r="D273" s="4" t="n"/>
      <c r="E273" s="4" t="n"/>
      <c r="F273" s="5" t="n"/>
      <c r="G273" s="5" t="n"/>
      <c r="H273" s="5" t="n"/>
      <c r="I273" s="5" t="n"/>
      <c r="J273" s="5" t="n"/>
      <c r="K273" s="5" t="n"/>
      <c r="L273" s="5" t="n"/>
      <c r="M273" s="13">
        <f>IF($A273="","",SUMIFS('Petty expenses'!$E$3:$E$1002,'Petty expenses'!$A$3:$A$1002,$A273,'Petty expenses'!$B$3:$B$1002,$B273,'Petty expenses'!$C$3:$C$1002,$C273))</f>
        <v/>
      </c>
      <c r="N273" s="13">
        <f>IF($A273="","",$F273+$H273-$M273)</f>
        <v/>
      </c>
      <c r="O273" s="5" t="n"/>
      <c r="P273" s="13">
        <f>IF(OR($A273="",$O273=""),"",$O273-$N273)</f>
        <v/>
      </c>
      <c r="Q273" s="4" t="n"/>
      <c r="R273" s="5" t="n"/>
      <c r="S273" s="4" t="n"/>
      <c r="T273" s="7">
        <f>IF(OR($A273="",$O273=""),"",IF($P273=0,"Balanced",IF($Q273="","Reason needed",IF($P273&lt;0,"Short","Over"))))</f>
        <v/>
      </c>
      <c r="U273" s="13">
        <f>IF($A273="","",$H273+$I273+$J273+$K273)</f>
        <v/>
      </c>
      <c r="V273" s="14">
        <f>IF($A273="","",DATE(YEAR($A273),MONTH($A273),1))</f>
        <v/>
      </c>
      <c r="W273" s="7">
        <f>IF($A273="","",$A273&amp;"|"&amp;$B273&amp;"|"&amp;$C273)</f>
        <v/>
      </c>
    </row>
    <row r="274">
      <c r="A274" s="12" t="n"/>
      <c r="B274" s="4" t="n"/>
      <c r="C274" s="4" t="n"/>
      <c r="D274" s="4" t="n"/>
      <c r="E274" s="4" t="n"/>
      <c r="F274" s="5" t="n"/>
      <c r="G274" s="5" t="n"/>
      <c r="H274" s="5" t="n"/>
      <c r="I274" s="5" t="n"/>
      <c r="J274" s="5" t="n"/>
      <c r="K274" s="5" t="n"/>
      <c r="L274" s="5" t="n"/>
      <c r="M274" s="13">
        <f>IF($A274="","",SUMIFS('Petty expenses'!$E$3:$E$1002,'Petty expenses'!$A$3:$A$1002,$A274,'Petty expenses'!$B$3:$B$1002,$B274,'Petty expenses'!$C$3:$C$1002,$C274))</f>
        <v/>
      </c>
      <c r="N274" s="13">
        <f>IF($A274="","",$F274+$H274-$M274)</f>
        <v/>
      </c>
      <c r="O274" s="5" t="n"/>
      <c r="P274" s="13">
        <f>IF(OR($A274="",$O274=""),"",$O274-$N274)</f>
        <v/>
      </c>
      <c r="Q274" s="4" t="n"/>
      <c r="R274" s="5" t="n"/>
      <c r="S274" s="4" t="n"/>
      <c r="T274" s="7">
        <f>IF(OR($A274="",$O274=""),"",IF($P274=0,"Balanced",IF($Q274="","Reason needed",IF($P274&lt;0,"Short","Over"))))</f>
        <v/>
      </c>
      <c r="U274" s="13">
        <f>IF($A274="","",$H274+$I274+$J274+$K274)</f>
        <v/>
      </c>
      <c r="V274" s="14">
        <f>IF($A274="","",DATE(YEAR($A274),MONTH($A274),1))</f>
        <v/>
      </c>
      <c r="W274" s="7">
        <f>IF($A274="","",$A274&amp;"|"&amp;$B274&amp;"|"&amp;$C274)</f>
        <v/>
      </c>
    </row>
    <row r="275">
      <c r="A275" s="12" t="n"/>
      <c r="B275" s="4" t="n"/>
      <c r="C275" s="4" t="n"/>
      <c r="D275" s="4" t="n"/>
      <c r="E275" s="4" t="n"/>
      <c r="F275" s="5" t="n"/>
      <c r="G275" s="5" t="n"/>
      <c r="H275" s="5" t="n"/>
      <c r="I275" s="5" t="n"/>
      <c r="J275" s="5" t="n"/>
      <c r="K275" s="5" t="n"/>
      <c r="L275" s="5" t="n"/>
      <c r="M275" s="13">
        <f>IF($A275="","",SUMIFS('Petty expenses'!$E$3:$E$1002,'Petty expenses'!$A$3:$A$1002,$A275,'Petty expenses'!$B$3:$B$1002,$B275,'Petty expenses'!$C$3:$C$1002,$C275))</f>
        <v/>
      </c>
      <c r="N275" s="13">
        <f>IF($A275="","",$F275+$H275-$M275)</f>
        <v/>
      </c>
      <c r="O275" s="5" t="n"/>
      <c r="P275" s="13">
        <f>IF(OR($A275="",$O275=""),"",$O275-$N275)</f>
        <v/>
      </c>
      <c r="Q275" s="4" t="n"/>
      <c r="R275" s="5" t="n"/>
      <c r="S275" s="4" t="n"/>
      <c r="T275" s="7">
        <f>IF(OR($A275="",$O275=""),"",IF($P275=0,"Balanced",IF($Q275="","Reason needed",IF($P275&lt;0,"Short","Over"))))</f>
        <v/>
      </c>
      <c r="U275" s="13">
        <f>IF($A275="","",$H275+$I275+$J275+$K275)</f>
        <v/>
      </c>
      <c r="V275" s="14">
        <f>IF($A275="","",DATE(YEAR($A275),MONTH($A275),1))</f>
        <v/>
      </c>
      <c r="W275" s="7">
        <f>IF($A275="","",$A275&amp;"|"&amp;$B275&amp;"|"&amp;$C275)</f>
        <v/>
      </c>
    </row>
    <row r="276">
      <c r="A276" s="12" t="n"/>
      <c r="B276" s="4" t="n"/>
      <c r="C276" s="4" t="n"/>
      <c r="D276" s="4" t="n"/>
      <c r="E276" s="4" t="n"/>
      <c r="F276" s="5" t="n"/>
      <c r="G276" s="5" t="n"/>
      <c r="H276" s="5" t="n"/>
      <c r="I276" s="5" t="n"/>
      <c r="J276" s="5" t="n"/>
      <c r="K276" s="5" t="n"/>
      <c r="L276" s="5" t="n"/>
      <c r="M276" s="13">
        <f>IF($A276="","",SUMIFS('Petty expenses'!$E$3:$E$1002,'Petty expenses'!$A$3:$A$1002,$A276,'Petty expenses'!$B$3:$B$1002,$B276,'Petty expenses'!$C$3:$C$1002,$C276))</f>
        <v/>
      </c>
      <c r="N276" s="13">
        <f>IF($A276="","",$F276+$H276-$M276)</f>
        <v/>
      </c>
      <c r="O276" s="5" t="n"/>
      <c r="P276" s="13">
        <f>IF(OR($A276="",$O276=""),"",$O276-$N276)</f>
        <v/>
      </c>
      <c r="Q276" s="4" t="n"/>
      <c r="R276" s="5" t="n"/>
      <c r="S276" s="4" t="n"/>
      <c r="T276" s="7">
        <f>IF(OR($A276="",$O276=""),"",IF($P276=0,"Balanced",IF($Q276="","Reason needed",IF($P276&lt;0,"Short","Over"))))</f>
        <v/>
      </c>
      <c r="U276" s="13">
        <f>IF($A276="","",$H276+$I276+$J276+$K276)</f>
        <v/>
      </c>
      <c r="V276" s="14">
        <f>IF($A276="","",DATE(YEAR($A276),MONTH($A276),1))</f>
        <v/>
      </c>
      <c r="W276" s="7">
        <f>IF($A276="","",$A276&amp;"|"&amp;$B276&amp;"|"&amp;$C276)</f>
        <v/>
      </c>
    </row>
    <row r="277">
      <c r="A277" s="12" t="n"/>
      <c r="B277" s="4" t="n"/>
      <c r="C277" s="4" t="n"/>
      <c r="D277" s="4" t="n"/>
      <c r="E277" s="4" t="n"/>
      <c r="F277" s="5" t="n"/>
      <c r="G277" s="5" t="n"/>
      <c r="H277" s="5" t="n"/>
      <c r="I277" s="5" t="n"/>
      <c r="J277" s="5" t="n"/>
      <c r="K277" s="5" t="n"/>
      <c r="L277" s="5" t="n"/>
      <c r="M277" s="13">
        <f>IF($A277="","",SUMIFS('Petty expenses'!$E$3:$E$1002,'Petty expenses'!$A$3:$A$1002,$A277,'Petty expenses'!$B$3:$B$1002,$B277,'Petty expenses'!$C$3:$C$1002,$C277))</f>
        <v/>
      </c>
      <c r="N277" s="13">
        <f>IF($A277="","",$F277+$H277-$M277)</f>
        <v/>
      </c>
      <c r="O277" s="5" t="n"/>
      <c r="P277" s="13">
        <f>IF(OR($A277="",$O277=""),"",$O277-$N277)</f>
        <v/>
      </c>
      <c r="Q277" s="4" t="n"/>
      <c r="R277" s="5" t="n"/>
      <c r="S277" s="4" t="n"/>
      <c r="T277" s="7">
        <f>IF(OR($A277="",$O277=""),"",IF($P277=0,"Balanced",IF($Q277="","Reason needed",IF($P277&lt;0,"Short","Over"))))</f>
        <v/>
      </c>
      <c r="U277" s="13">
        <f>IF($A277="","",$H277+$I277+$J277+$K277)</f>
        <v/>
      </c>
      <c r="V277" s="14">
        <f>IF($A277="","",DATE(YEAR($A277),MONTH($A277),1))</f>
        <v/>
      </c>
      <c r="W277" s="7">
        <f>IF($A277="","",$A277&amp;"|"&amp;$B277&amp;"|"&amp;$C277)</f>
        <v/>
      </c>
    </row>
    <row r="278">
      <c r="A278" s="12" t="n"/>
      <c r="B278" s="4" t="n"/>
      <c r="C278" s="4" t="n"/>
      <c r="D278" s="4" t="n"/>
      <c r="E278" s="4" t="n"/>
      <c r="F278" s="5" t="n"/>
      <c r="G278" s="5" t="n"/>
      <c r="H278" s="5" t="n"/>
      <c r="I278" s="5" t="n"/>
      <c r="J278" s="5" t="n"/>
      <c r="K278" s="5" t="n"/>
      <c r="L278" s="5" t="n"/>
      <c r="M278" s="13">
        <f>IF($A278="","",SUMIFS('Petty expenses'!$E$3:$E$1002,'Petty expenses'!$A$3:$A$1002,$A278,'Petty expenses'!$B$3:$B$1002,$B278,'Petty expenses'!$C$3:$C$1002,$C278))</f>
        <v/>
      </c>
      <c r="N278" s="13">
        <f>IF($A278="","",$F278+$H278-$M278)</f>
        <v/>
      </c>
      <c r="O278" s="5" t="n"/>
      <c r="P278" s="13">
        <f>IF(OR($A278="",$O278=""),"",$O278-$N278)</f>
        <v/>
      </c>
      <c r="Q278" s="4" t="n"/>
      <c r="R278" s="5" t="n"/>
      <c r="S278" s="4" t="n"/>
      <c r="T278" s="7">
        <f>IF(OR($A278="",$O278=""),"",IF($P278=0,"Balanced",IF($Q278="","Reason needed",IF($P278&lt;0,"Short","Over"))))</f>
        <v/>
      </c>
      <c r="U278" s="13">
        <f>IF($A278="","",$H278+$I278+$J278+$K278)</f>
        <v/>
      </c>
      <c r="V278" s="14">
        <f>IF($A278="","",DATE(YEAR($A278),MONTH($A278),1))</f>
        <v/>
      </c>
      <c r="W278" s="7">
        <f>IF($A278="","",$A278&amp;"|"&amp;$B278&amp;"|"&amp;$C278)</f>
        <v/>
      </c>
    </row>
    <row r="279">
      <c r="A279" s="12" t="n"/>
      <c r="B279" s="4" t="n"/>
      <c r="C279" s="4" t="n"/>
      <c r="D279" s="4" t="n"/>
      <c r="E279" s="4" t="n"/>
      <c r="F279" s="5" t="n"/>
      <c r="G279" s="5" t="n"/>
      <c r="H279" s="5" t="n"/>
      <c r="I279" s="5" t="n"/>
      <c r="J279" s="5" t="n"/>
      <c r="K279" s="5" t="n"/>
      <c r="L279" s="5" t="n"/>
      <c r="M279" s="13">
        <f>IF($A279="","",SUMIFS('Petty expenses'!$E$3:$E$1002,'Petty expenses'!$A$3:$A$1002,$A279,'Petty expenses'!$B$3:$B$1002,$B279,'Petty expenses'!$C$3:$C$1002,$C279))</f>
        <v/>
      </c>
      <c r="N279" s="13">
        <f>IF($A279="","",$F279+$H279-$M279)</f>
        <v/>
      </c>
      <c r="O279" s="5" t="n"/>
      <c r="P279" s="13">
        <f>IF(OR($A279="",$O279=""),"",$O279-$N279)</f>
        <v/>
      </c>
      <c r="Q279" s="4" t="n"/>
      <c r="R279" s="5" t="n"/>
      <c r="S279" s="4" t="n"/>
      <c r="T279" s="7">
        <f>IF(OR($A279="",$O279=""),"",IF($P279=0,"Balanced",IF($Q279="","Reason needed",IF($P279&lt;0,"Short","Over"))))</f>
        <v/>
      </c>
      <c r="U279" s="13">
        <f>IF($A279="","",$H279+$I279+$J279+$K279)</f>
        <v/>
      </c>
      <c r="V279" s="14">
        <f>IF($A279="","",DATE(YEAR($A279),MONTH($A279),1))</f>
        <v/>
      </c>
      <c r="W279" s="7">
        <f>IF($A279="","",$A279&amp;"|"&amp;$B279&amp;"|"&amp;$C279)</f>
        <v/>
      </c>
    </row>
    <row r="280">
      <c r="A280" s="12" t="n"/>
      <c r="B280" s="4" t="n"/>
      <c r="C280" s="4" t="n"/>
      <c r="D280" s="4" t="n"/>
      <c r="E280" s="4" t="n"/>
      <c r="F280" s="5" t="n"/>
      <c r="G280" s="5" t="n"/>
      <c r="H280" s="5" t="n"/>
      <c r="I280" s="5" t="n"/>
      <c r="J280" s="5" t="n"/>
      <c r="K280" s="5" t="n"/>
      <c r="L280" s="5" t="n"/>
      <c r="M280" s="13">
        <f>IF($A280="","",SUMIFS('Petty expenses'!$E$3:$E$1002,'Petty expenses'!$A$3:$A$1002,$A280,'Petty expenses'!$B$3:$B$1002,$B280,'Petty expenses'!$C$3:$C$1002,$C280))</f>
        <v/>
      </c>
      <c r="N280" s="13">
        <f>IF($A280="","",$F280+$H280-$M280)</f>
        <v/>
      </c>
      <c r="O280" s="5" t="n"/>
      <c r="P280" s="13">
        <f>IF(OR($A280="",$O280=""),"",$O280-$N280)</f>
        <v/>
      </c>
      <c r="Q280" s="4" t="n"/>
      <c r="R280" s="5" t="n"/>
      <c r="S280" s="4" t="n"/>
      <c r="T280" s="7">
        <f>IF(OR($A280="",$O280=""),"",IF($P280=0,"Balanced",IF($Q280="","Reason needed",IF($P280&lt;0,"Short","Over"))))</f>
        <v/>
      </c>
      <c r="U280" s="13">
        <f>IF($A280="","",$H280+$I280+$J280+$K280)</f>
        <v/>
      </c>
      <c r="V280" s="14">
        <f>IF($A280="","",DATE(YEAR($A280),MONTH($A280),1))</f>
        <v/>
      </c>
      <c r="W280" s="7">
        <f>IF($A280="","",$A280&amp;"|"&amp;$B280&amp;"|"&amp;$C280)</f>
        <v/>
      </c>
    </row>
    <row r="281">
      <c r="A281" s="12" t="n"/>
      <c r="B281" s="4" t="n"/>
      <c r="C281" s="4" t="n"/>
      <c r="D281" s="4" t="n"/>
      <c r="E281" s="4" t="n"/>
      <c r="F281" s="5" t="n"/>
      <c r="G281" s="5" t="n"/>
      <c r="H281" s="5" t="n"/>
      <c r="I281" s="5" t="n"/>
      <c r="J281" s="5" t="n"/>
      <c r="K281" s="5" t="n"/>
      <c r="L281" s="5" t="n"/>
      <c r="M281" s="13">
        <f>IF($A281="","",SUMIFS('Petty expenses'!$E$3:$E$1002,'Petty expenses'!$A$3:$A$1002,$A281,'Petty expenses'!$B$3:$B$1002,$B281,'Petty expenses'!$C$3:$C$1002,$C281))</f>
        <v/>
      </c>
      <c r="N281" s="13">
        <f>IF($A281="","",$F281+$H281-$M281)</f>
        <v/>
      </c>
      <c r="O281" s="5" t="n"/>
      <c r="P281" s="13">
        <f>IF(OR($A281="",$O281=""),"",$O281-$N281)</f>
        <v/>
      </c>
      <c r="Q281" s="4" t="n"/>
      <c r="R281" s="5" t="n"/>
      <c r="S281" s="4" t="n"/>
      <c r="T281" s="7">
        <f>IF(OR($A281="",$O281=""),"",IF($P281=0,"Balanced",IF($Q281="","Reason needed",IF($P281&lt;0,"Short","Over"))))</f>
        <v/>
      </c>
      <c r="U281" s="13">
        <f>IF($A281="","",$H281+$I281+$J281+$K281)</f>
        <v/>
      </c>
      <c r="V281" s="14">
        <f>IF($A281="","",DATE(YEAR($A281),MONTH($A281),1))</f>
        <v/>
      </c>
      <c r="W281" s="7">
        <f>IF($A281="","",$A281&amp;"|"&amp;$B281&amp;"|"&amp;$C281)</f>
        <v/>
      </c>
    </row>
    <row r="282">
      <c r="A282" s="12" t="n"/>
      <c r="B282" s="4" t="n"/>
      <c r="C282" s="4" t="n"/>
      <c r="D282" s="4" t="n"/>
      <c r="E282" s="4" t="n"/>
      <c r="F282" s="5" t="n"/>
      <c r="G282" s="5" t="n"/>
      <c r="H282" s="5" t="n"/>
      <c r="I282" s="5" t="n"/>
      <c r="J282" s="5" t="n"/>
      <c r="K282" s="5" t="n"/>
      <c r="L282" s="5" t="n"/>
      <c r="M282" s="13">
        <f>IF($A282="","",SUMIFS('Petty expenses'!$E$3:$E$1002,'Petty expenses'!$A$3:$A$1002,$A282,'Petty expenses'!$B$3:$B$1002,$B282,'Petty expenses'!$C$3:$C$1002,$C282))</f>
        <v/>
      </c>
      <c r="N282" s="13">
        <f>IF($A282="","",$F282+$H282-$M282)</f>
        <v/>
      </c>
      <c r="O282" s="5" t="n"/>
      <c r="P282" s="13">
        <f>IF(OR($A282="",$O282=""),"",$O282-$N282)</f>
        <v/>
      </c>
      <c r="Q282" s="4" t="n"/>
      <c r="R282" s="5" t="n"/>
      <c r="S282" s="4" t="n"/>
      <c r="T282" s="7">
        <f>IF(OR($A282="",$O282=""),"",IF($P282=0,"Balanced",IF($Q282="","Reason needed",IF($P282&lt;0,"Short","Over"))))</f>
        <v/>
      </c>
      <c r="U282" s="13">
        <f>IF($A282="","",$H282+$I282+$J282+$K282)</f>
        <v/>
      </c>
      <c r="V282" s="14">
        <f>IF($A282="","",DATE(YEAR($A282),MONTH($A282),1))</f>
        <v/>
      </c>
      <c r="W282" s="7">
        <f>IF($A282="","",$A282&amp;"|"&amp;$B282&amp;"|"&amp;$C282)</f>
        <v/>
      </c>
    </row>
    <row r="283">
      <c r="A283" s="12" t="n"/>
      <c r="B283" s="4" t="n"/>
      <c r="C283" s="4" t="n"/>
      <c r="D283" s="4" t="n"/>
      <c r="E283" s="4" t="n"/>
      <c r="F283" s="5" t="n"/>
      <c r="G283" s="5" t="n"/>
      <c r="H283" s="5" t="n"/>
      <c r="I283" s="5" t="n"/>
      <c r="J283" s="5" t="n"/>
      <c r="K283" s="5" t="n"/>
      <c r="L283" s="5" t="n"/>
      <c r="M283" s="13">
        <f>IF($A283="","",SUMIFS('Petty expenses'!$E$3:$E$1002,'Petty expenses'!$A$3:$A$1002,$A283,'Petty expenses'!$B$3:$B$1002,$B283,'Petty expenses'!$C$3:$C$1002,$C283))</f>
        <v/>
      </c>
      <c r="N283" s="13">
        <f>IF($A283="","",$F283+$H283-$M283)</f>
        <v/>
      </c>
      <c r="O283" s="5" t="n"/>
      <c r="P283" s="13">
        <f>IF(OR($A283="",$O283=""),"",$O283-$N283)</f>
        <v/>
      </c>
      <c r="Q283" s="4" t="n"/>
      <c r="R283" s="5" t="n"/>
      <c r="S283" s="4" t="n"/>
      <c r="T283" s="7">
        <f>IF(OR($A283="",$O283=""),"",IF($P283=0,"Balanced",IF($Q283="","Reason needed",IF($P283&lt;0,"Short","Over"))))</f>
        <v/>
      </c>
      <c r="U283" s="13">
        <f>IF($A283="","",$H283+$I283+$J283+$K283)</f>
        <v/>
      </c>
      <c r="V283" s="14">
        <f>IF($A283="","",DATE(YEAR($A283),MONTH($A283),1))</f>
        <v/>
      </c>
      <c r="W283" s="7">
        <f>IF($A283="","",$A283&amp;"|"&amp;$B283&amp;"|"&amp;$C283)</f>
        <v/>
      </c>
    </row>
    <row r="284">
      <c r="A284" s="12" t="n"/>
      <c r="B284" s="4" t="n"/>
      <c r="C284" s="4" t="n"/>
      <c r="D284" s="4" t="n"/>
      <c r="E284" s="4" t="n"/>
      <c r="F284" s="5" t="n"/>
      <c r="G284" s="5" t="n"/>
      <c r="H284" s="5" t="n"/>
      <c r="I284" s="5" t="n"/>
      <c r="J284" s="5" t="n"/>
      <c r="K284" s="5" t="n"/>
      <c r="L284" s="5" t="n"/>
      <c r="M284" s="13">
        <f>IF($A284="","",SUMIFS('Petty expenses'!$E$3:$E$1002,'Petty expenses'!$A$3:$A$1002,$A284,'Petty expenses'!$B$3:$B$1002,$B284,'Petty expenses'!$C$3:$C$1002,$C284))</f>
        <v/>
      </c>
      <c r="N284" s="13">
        <f>IF($A284="","",$F284+$H284-$M284)</f>
        <v/>
      </c>
      <c r="O284" s="5" t="n"/>
      <c r="P284" s="13">
        <f>IF(OR($A284="",$O284=""),"",$O284-$N284)</f>
        <v/>
      </c>
      <c r="Q284" s="4" t="n"/>
      <c r="R284" s="5" t="n"/>
      <c r="S284" s="4" t="n"/>
      <c r="T284" s="7">
        <f>IF(OR($A284="",$O284=""),"",IF($P284=0,"Balanced",IF($Q284="","Reason needed",IF($P284&lt;0,"Short","Over"))))</f>
        <v/>
      </c>
      <c r="U284" s="13">
        <f>IF($A284="","",$H284+$I284+$J284+$K284)</f>
        <v/>
      </c>
      <c r="V284" s="14">
        <f>IF($A284="","",DATE(YEAR($A284),MONTH($A284),1))</f>
        <v/>
      </c>
      <c r="W284" s="7">
        <f>IF($A284="","",$A284&amp;"|"&amp;$B284&amp;"|"&amp;$C284)</f>
        <v/>
      </c>
    </row>
    <row r="285">
      <c r="A285" s="12" t="n"/>
      <c r="B285" s="4" t="n"/>
      <c r="C285" s="4" t="n"/>
      <c r="D285" s="4" t="n"/>
      <c r="E285" s="4" t="n"/>
      <c r="F285" s="5" t="n"/>
      <c r="G285" s="5" t="n"/>
      <c r="H285" s="5" t="n"/>
      <c r="I285" s="5" t="n"/>
      <c r="J285" s="5" t="n"/>
      <c r="K285" s="5" t="n"/>
      <c r="L285" s="5" t="n"/>
      <c r="M285" s="13">
        <f>IF($A285="","",SUMIFS('Petty expenses'!$E$3:$E$1002,'Petty expenses'!$A$3:$A$1002,$A285,'Petty expenses'!$B$3:$B$1002,$B285,'Petty expenses'!$C$3:$C$1002,$C285))</f>
        <v/>
      </c>
      <c r="N285" s="13">
        <f>IF($A285="","",$F285+$H285-$M285)</f>
        <v/>
      </c>
      <c r="O285" s="5" t="n"/>
      <c r="P285" s="13">
        <f>IF(OR($A285="",$O285=""),"",$O285-$N285)</f>
        <v/>
      </c>
      <c r="Q285" s="4" t="n"/>
      <c r="R285" s="5" t="n"/>
      <c r="S285" s="4" t="n"/>
      <c r="T285" s="7">
        <f>IF(OR($A285="",$O285=""),"",IF($P285=0,"Balanced",IF($Q285="","Reason needed",IF($P285&lt;0,"Short","Over"))))</f>
        <v/>
      </c>
      <c r="U285" s="13">
        <f>IF($A285="","",$H285+$I285+$J285+$K285)</f>
        <v/>
      </c>
      <c r="V285" s="14">
        <f>IF($A285="","",DATE(YEAR($A285),MONTH($A285),1))</f>
        <v/>
      </c>
      <c r="W285" s="7">
        <f>IF($A285="","",$A285&amp;"|"&amp;$B285&amp;"|"&amp;$C285)</f>
        <v/>
      </c>
    </row>
    <row r="286">
      <c r="A286" s="12" t="n"/>
      <c r="B286" s="4" t="n"/>
      <c r="C286" s="4" t="n"/>
      <c r="D286" s="4" t="n"/>
      <c r="E286" s="4" t="n"/>
      <c r="F286" s="5" t="n"/>
      <c r="G286" s="5" t="n"/>
      <c r="H286" s="5" t="n"/>
      <c r="I286" s="5" t="n"/>
      <c r="J286" s="5" t="n"/>
      <c r="K286" s="5" t="n"/>
      <c r="L286" s="5" t="n"/>
      <c r="M286" s="13">
        <f>IF($A286="","",SUMIFS('Petty expenses'!$E$3:$E$1002,'Petty expenses'!$A$3:$A$1002,$A286,'Petty expenses'!$B$3:$B$1002,$B286,'Petty expenses'!$C$3:$C$1002,$C286))</f>
        <v/>
      </c>
      <c r="N286" s="13">
        <f>IF($A286="","",$F286+$H286-$M286)</f>
        <v/>
      </c>
      <c r="O286" s="5" t="n"/>
      <c r="P286" s="13">
        <f>IF(OR($A286="",$O286=""),"",$O286-$N286)</f>
        <v/>
      </c>
      <c r="Q286" s="4" t="n"/>
      <c r="R286" s="5" t="n"/>
      <c r="S286" s="4" t="n"/>
      <c r="T286" s="7">
        <f>IF(OR($A286="",$O286=""),"",IF($P286=0,"Balanced",IF($Q286="","Reason needed",IF($P286&lt;0,"Short","Over"))))</f>
        <v/>
      </c>
      <c r="U286" s="13">
        <f>IF($A286="","",$H286+$I286+$J286+$K286)</f>
        <v/>
      </c>
      <c r="V286" s="14">
        <f>IF($A286="","",DATE(YEAR($A286),MONTH($A286),1))</f>
        <v/>
      </c>
      <c r="W286" s="7">
        <f>IF($A286="","",$A286&amp;"|"&amp;$B286&amp;"|"&amp;$C286)</f>
        <v/>
      </c>
    </row>
    <row r="287">
      <c r="A287" s="12" t="n"/>
      <c r="B287" s="4" t="n"/>
      <c r="C287" s="4" t="n"/>
      <c r="D287" s="4" t="n"/>
      <c r="E287" s="4" t="n"/>
      <c r="F287" s="5" t="n"/>
      <c r="G287" s="5" t="n"/>
      <c r="H287" s="5" t="n"/>
      <c r="I287" s="5" t="n"/>
      <c r="J287" s="5" t="n"/>
      <c r="K287" s="5" t="n"/>
      <c r="L287" s="5" t="n"/>
      <c r="M287" s="13">
        <f>IF($A287="","",SUMIFS('Petty expenses'!$E$3:$E$1002,'Petty expenses'!$A$3:$A$1002,$A287,'Petty expenses'!$B$3:$B$1002,$B287,'Petty expenses'!$C$3:$C$1002,$C287))</f>
        <v/>
      </c>
      <c r="N287" s="13">
        <f>IF($A287="","",$F287+$H287-$M287)</f>
        <v/>
      </c>
      <c r="O287" s="5" t="n"/>
      <c r="P287" s="13">
        <f>IF(OR($A287="",$O287=""),"",$O287-$N287)</f>
        <v/>
      </c>
      <c r="Q287" s="4" t="n"/>
      <c r="R287" s="5" t="n"/>
      <c r="S287" s="4" t="n"/>
      <c r="T287" s="7">
        <f>IF(OR($A287="",$O287=""),"",IF($P287=0,"Balanced",IF($Q287="","Reason needed",IF($P287&lt;0,"Short","Over"))))</f>
        <v/>
      </c>
      <c r="U287" s="13">
        <f>IF($A287="","",$H287+$I287+$J287+$K287)</f>
        <v/>
      </c>
      <c r="V287" s="14">
        <f>IF($A287="","",DATE(YEAR($A287),MONTH($A287),1))</f>
        <v/>
      </c>
      <c r="W287" s="7">
        <f>IF($A287="","",$A287&amp;"|"&amp;$B287&amp;"|"&amp;$C287)</f>
        <v/>
      </c>
    </row>
    <row r="288">
      <c r="A288" s="12" t="n"/>
      <c r="B288" s="4" t="n"/>
      <c r="C288" s="4" t="n"/>
      <c r="D288" s="4" t="n"/>
      <c r="E288" s="4" t="n"/>
      <c r="F288" s="5" t="n"/>
      <c r="G288" s="5" t="n"/>
      <c r="H288" s="5" t="n"/>
      <c r="I288" s="5" t="n"/>
      <c r="J288" s="5" t="n"/>
      <c r="K288" s="5" t="n"/>
      <c r="L288" s="5" t="n"/>
      <c r="M288" s="13">
        <f>IF($A288="","",SUMIFS('Petty expenses'!$E$3:$E$1002,'Petty expenses'!$A$3:$A$1002,$A288,'Petty expenses'!$B$3:$B$1002,$B288,'Petty expenses'!$C$3:$C$1002,$C288))</f>
        <v/>
      </c>
      <c r="N288" s="13">
        <f>IF($A288="","",$F288+$H288-$M288)</f>
        <v/>
      </c>
      <c r="O288" s="5" t="n"/>
      <c r="P288" s="13">
        <f>IF(OR($A288="",$O288=""),"",$O288-$N288)</f>
        <v/>
      </c>
      <c r="Q288" s="4" t="n"/>
      <c r="R288" s="5" t="n"/>
      <c r="S288" s="4" t="n"/>
      <c r="T288" s="7">
        <f>IF(OR($A288="",$O288=""),"",IF($P288=0,"Balanced",IF($Q288="","Reason needed",IF($P288&lt;0,"Short","Over"))))</f>
        <v/>
      </c>
      <c r="U288" s="13">
        <f>IF($A288="","",$H288+$I288+$J288+$K288)</f>
        <v/>
      </c>
      <c r="V288" s="14">
        <f>IF($A288="","",DATE(YEAR($A288),MONTH($A288),1))</f>
        <v/>
      </c>
      <c r="W288" s="7">
        <f>IF($A288="","",$A288&amp;"|"&amp;$B288&amp;"|"&amp;$C288)</f>
        <v/>
      </c>
    </row>
    <row r="289">
      <c r="A289" s="12" t="n"/>
      <c r="B289" s="4" t="n"/>
      <c r="C289" s="4" t="n"/>
      <c r="D289" s="4" t="n"/>
      <c r="E289" s="4" t="n"/>
      <c r="F289" s="5" t="n"/>
      <c r="G289" s="5" t="n"/>
      <c r="H289" s="5" t="n"/>
      <c r="I289" s="5" t="n"/>
      <c r="J289" s="5" t="n"/>
      <c r="K289" s="5" t="n"/>
      <c r="L289" s="5" t="n"/>
      <c r="M289" s="13">
        <f>IF($A289="","",SUMIFS('Petty expenses'!$E$3:$E$1002,'Petty expenses'!$A$3:$A$1002,$A289,'Petty expenses'!$B$3:$B$1002,$B289,'Petty expenses'!$C$3:$C$1002,$C289))</f>
        <v/>
      </c>
      <c r="N289" s="13">
        <f>IF($A289="","",$F289+$H289-$M289)</f>
        <v/>
      </c>
      <c r="O289" s="5" t="n"/>
      <c r="P289" s="13">
        <f>IF(OR($A289="",$O289=""),"",$O289-$N289)</f>
        <v/>
      </c>
      <c r="Q289" s="4" t="n"/>
      <c r="R289" s="5" t="n"/>
      <c r="S289" s="4" t="n"/>
      <c r="T289" s="7">
        <f>IF(OR($A289="",$O289=""),"",IF($P289=0,"Balanced",IF($Q289="","Reason needed",IF($P289&lt;0,"Short","Over"))))</f>
        <v/>
      </c>
      <c r="U289" s="13">
        <f>IF($A289="","",$H289+$I289+$J289+$K289)</f>
        <v/>
      </c>
      <c r="V289" s="14">
        <f>IF($A289="","",DATE(YEAR($A289),MONTH($A289),1))</f>
        <v/>
      </c>
      <c r="W289" s="7">
        <f>IF($A289="","",$A289&amp;"|"&amp;$B289&amp;"|"&amp;$C289)</f>
        <v/>
      </c>
    </row>
    <row r="290">
      <c r="A290" s="12" t="n"/>
      <c r="B290" s="4" t="n"/>
      <c r="C290" s="4" t="n"/>
      <c r="D290" s="4" t="n"/>
      <c r="E290" s="4" t="n"/>
      <c r="F290" s="5" t="n"/>
      <c r="G290" s="5" t="n"/>
      <c r="H290" s="5" t="n"/>
      <c r="I290" s="5" t="n"/>
      <c r="J290" s="5" t="n"/>
      <c r="K290" s="5" t="n"/>
      <c r="L290" s="5" t="n"/>
      <c r="M290" s="13">
        <f>IF($A290="","",SUMIFS('Petty expenses'!$E$3:$E$1002,'Petty expenses'!$A$3:$A$1002,$A290,'Petty expenses'!$B$3:$B$1002,$B290,'Petty expenses'!$C$3:$C$1002,$C290))</f>
        <v/>
      </c>
      <c r="N290" s="13">
        <f>IF($A290="","",$F290+$H290-$M290)</f>
        <v/>
      </c>
      <c r="O290" s="5" t="n"/>
      <c r="P290" s="13">
        <f>IF(OR($A290="",$O290=""),"",$O290-$N290)</f>
        <v/>
      </c>
      <c r="Q290" s="4" t="n"/>
      <c r="R290" s="5" t="n"/>
      <c r="S290" s="4" t="n"/>
      <c r="T290" s="7">
        <f>IF(OR($A290="",$O290=""),"",IF($P290=0,"Balanced",IF($Q290="","Reason needed",IF($P290&lt;0,"Short","Over"))))</f>
        <v/>
      </c>
      <c r="U290" s="13">
        <f>IF($A290="","",$H290+$I290+$J290+$K290)</f>
        <v/>
      </c>
      <c r="V290" s="14">
        <f>IF($A290="","",DATE(YEAR($A290),MONTH($A290),1))</f>
        <v/>
      </c>
      <c r="W290" s="7">
        <f>IF($A290="","",$A290&amp;"|"&amp;$B290&amp;"|"&amp;$C290)</f>
        <v/>
      </c>
    </row>
    <row r="291">
      <c r="A291" s="12" t="n"/>
      <c r="B291" s="4" t="n"/>
      <c r="C291" s="4" t="n"/>
      <c r="D291" s="4" t="n"/>
      <c r="E291" s="4" t="n"/>
      <c r="F291" s="5" t="n"/>
      <c r="G291" s="5" t="n"/>
      <c r="H291" s="5" t="n"/>
      <c r="I291" s="5" t="n"/>
      <c r="J291" s="5" t="n"/>
      <c r="K291" s="5" t="n"/>
      <c r="L291" s="5" t="n"/>
      <c r="M291" s="13">
        <f>IF($A291="","",SUMIFS('Petty expenses'!$E$3:$E$1002,'Petty expenses'!$A$3:$A$1002,$A291,'Petty expenses'!$B$3:$B$1002,$B291,'Petty expenses'!$C$3:$C$1002,$C291))</f>
        <v/>
      </c>
      <c r="N291" s="13">
        <f>IF($A291="","",$F291+$H291-$M291)</f>
        <v/>
      </c>
      <c r="O291" s="5" t="n"/>
      <c r="P291" s="13">
        <f>IF(OR($A291="",$O291=""),"",$O291-$N291)</f>
        <v/>
      </c>
      <c r="Q291" s="4" t="n"/>
      <c r="R291" s="5" t="n"/>
      <c r="S291" s="4" t="n"/>
      <c r="T291" s="7">
        <f>IF(OR($A291="",$O291=""),"",IF($P291=0,"Balanced",IF($Q291="","Reason needed",IF($P291&lt;0,"Short","Over"))))</f>
        <v/>
      </c>
      <c r="U291" s="13">
        <f>IF($A291="","",$H291+$I291+$J291+$K291)</f>
        <v/>
      </c>
      <c r="V291" s="14">
        <f>IF($A291="","",DATE(YEAR($A291),MONTH($A291),1))</f>
        <v/>
      </c>
      <c r="W291" s="7">
        <f>IF($A291="","",$A291&amp;"|"&amp;$B291&amp;"|"&amp;$C291)</f>
        <v/>
      </c>
    </row>
    <row r="292">
      <c r="A292" s="12" t="n"/>
      <c r="B292" s="4" t="n"/>
      <c r="C292" s="4" t="n"/>
      <c r="D292" s="4" t="n"/>
      <c r="E292" s="4" t="n"/>
      <c r="F292" s="5" t="n"/>
      <c r="G292" s="5" t="n"/>
      <c r="H292" s="5" t="n"/>
      <c r="I292" s="5" t="n"/>
      <c r="J292" s="5" t="n"/>
      <c r="K292" s="5" t="n"/>
      <c r="L292" s="5" t="n"/>
      <c r="M292" s="13">
        <f>IF($A292="","",SUMIFS('Petty expenses'!$E$3:$E$1002,'Petty expenses'!$A$3:$A$1002,$A292,'Petty expenses'!$B$3:$B$1002,$B292,'Petty expenses'!$C$3:$C$1002,$C292))</f>
        <v/>
      </c>
      <c r="N292" s="13">
        <f>IF($A292="","",$F292+$H292-$M292)</f>
        <v/>
      </c>
      <c r="O292" s="5" t="n"/>
      <c r="P292" s="13">
        <f>IF(OR($A292="",$O292=""),"",$O292-$N292)</f>
        <v/>
      </c>
      <c r="Q292" s="4" t="n"/>
      <c r="R292" s="5" t="n"/>
      <c r="S292" s="4" t="n"/>
      <c r="T292" s="7">
        <f>IF(OR($A292="",$O292=""),"",IF($P292=0,"Balanced",IF($Q292="","Reason needed",IF($P292&lt;0,"Short","Over"))))</f>
        <v/>
      </c>
      <c r="U292" s="13">
        <f>IF($A292="","",$H292+$I292+$J292+$K292)</f>
        <v/>
      </c>
      <c r="V292" s="14">
        <f>IF($A292="","",DATE(YEAR($A292),MONTH($A292),1))</f>
        <v/>
      </c>
      <c r="W292" s="7">
        <f>IF($A292="","",$A292&amp;"|"&amp;$B292&amp;"|"&amp;$C292)</f>
        <v/>
      </c>
    </row>
    <row r="293">
      <c r="A293" s="12" t="n"/>
      <c r="B293" s="4" t="n"/>
      <c r="C293" s="4" t="n"/>
      <c r="D293" s="4" t="n"/>
      <c r="E293" s="4" t="n"/>
      <c r="F293" s="5" t="n"/>
      <c r="G293" s="5" t="n"/>
      <c r="H293" s="5" t="n"/>
      <c r="I293" s="5" t="n"/>
      <c r="J293" s="5" t="n"/>
      <c r="K293" s="5" t="n"/>
      <c r="L293" s="5" t="n"/>
      <c r="M293" s="13">
        <f>IF($A293="","",SUMIFS('Petty expenses'!$E$3:$E$1002,'Petty expenses'!$A$3:$A$1002,$A293,'Petty expenses'!$B$3:$B$1002,$B293,'Petty expenses'!$C$3:$C$1002,$C293))</f>
        <v/>
      </c>
      <c r="N293" s="13">
        <f>IF($A293="","",$F293+$H293-$M293)</f>
        <v/>
      </c>
      <c r="O293" s="5" t="n"/>
      <c r="P293" s="13">
        <f>IF(OR($A293="",$O293=""),"",$O293-$N293)</f>
        <v/>
      </c>
      <c r="Q293" s="4" t="n"/>
      <c r="R293" s="5" t="n"/>
      <c r="S293" s="4" t="n"/>
      <c r="T293" s="7">
        <f>IF(OR($A293="",$O293=""),"",IF($P293=0,"Balanced",IF($Q293="","Reason needed",IF($P293&lt;0,"Short","Over"))))</f>
        <v/>
      </c>
      <c r="U293" s="13">
        <f>IF($A293="","",$H293+$I293+$J293+$K293)</f>
        <v/>
      </c>
      <c r="V293" s="14">
        <f>IF($A293="","",DATE(YEAR($A293),MONTH($A293),1))</f>
        <v/>
      </c>
      <c r="W293" s="7">
        <f>IF($A293="","",$A293&amp;"|"&amp;$B293&amp;"|"&amp;$C293)</f>
        <v/>
      </c>
    </row>
    <row r="294">
      <c r="A294" s="12" t="n"/>
      <c r="B294" s="4" t="n"/>
      <c r="C294" s="4" t="n"/>
      <c r="D294" s="4" t="n"/>
      <c r="E294" s="4" t="n"/>
      <c r="F294" s="5" t="n"/>
      <c r="G294" s="5" t="n"/>
      <c r="H294" s="5" t="n"/>
      <c r="I294" s="5" t="n"/>
      <c r="J294" s="5" t="n"/>
      <c r="K294" s="5" t="n"/>
      <c r="L294" s="5" t="n"/>
      <c r="M294" s="13">
        <f>IF($A294="","",SUMIFS('Petty expenses'!$E$3:$E$1002,'Petty expenses'!$A$3:$A$1002,$A294,'Petty expenses'!$B$3:$B$1002,$B294,'Petty expenses'!$C$3:$C$1002,$C294))</f>
        <v/>
      </c>
      <c r="N294" s="13">
        <f>IF($A294="","",$F294+$H294-$M294)</f>
        <v/>
      </c>
      <c r="O294" s="5" t="n"/>
      <c r="P294" s="13">
        <f>IF(OR($A294="",$O294=""),"",$O294-$N294)</f>
        <v/>
      </c>
      <c r="Q294" s="4" t="n"/>
      <c r="R294" s="5" t="n"/>
      <c r="S294" s="4" t="n"/>
      <c r="T294" s="7">
        <f>IF(OR($A294="",$O294=""),"",IF($P294=0,"Balanced",IF($Q294="","Reason needed",IF($P294&lt;0,"Short","Over"))))</f>
        <v/>
      </c>
      <c r="U294" s="13">
        <f>IF($A294="","",$H294+$I294+$J294+$K294)</f>
        <v/>
      </c>
      <c r="V294" s="14">
        <f>IF($A294="","",DATE(YEAR($A294),MONTH($A294),1))</f>
        <v/>
      </c>
      <c r="W294" s="7">
        <f>IF($A294="","",$A294&amp;"|"&amp;$B294&amp;"|"&amp;$C294)</f>
        <v/>
      </c>
    </row>
    <row r="295">
      <c r="A295" s="12" t="n"/>
      <c r="B295" s="4" t="n"/>
      <c r="C295" s="4" t="n"/>
      <c r="D295" s="4" t="n"/>
      <c r="E295" s="4" t="n"/>
      <c r="F295" s="5" t="n"/>
      <c r="G295" s="5" t="n"/>
      <c r="H295" s="5" t="n"/>
      <c r="I295" s="5" t="n"/>
      <c r="J295" s="5" t="n"/>
      <c r="K295" s="5" t="n"/>
      <c r="L295" s="5" t="n"/>
      <c r="M295" s="13">
        <f>IF($A295="","",SUMIFS('Petty expenses'!$E$3:$E$1002,'Petty expenses'!$A$3:$A$1002,$A295,'Petty expenses'!$B$3:$B$1002,$B295,'Petty expenses'!$C$3:$C$1002,$C295))</f>
        <v/>
      </c>
      <c r="N295" s="13">
        <f>IF($A295="","",$F295+$H295-$M295)</f>
        <v/>
      </c>
      <c r="O295" s="5" t="n"/>
      <c r="P295" s="13">
        <f>IF(OR($A295="",$O295=""),"",$O295-$N295)</f>
        <v/>
      </c>
      <c r="Q295" s="4" t="n"/>
      <c r="R295" s="5" t="n"/>
      <c r="S295" s="4" t="n"/>
      <c r="T295" s="7">
        <f>IF(OR($A295="",$O295=""),"",IF($P295=0,"Balanced",IF($Q295="","Reason needed",IF($P295&lt;0,"Short","Over"))))</f>
        <v/>
      </c>
      <c r="U295" s="13">
        <f>IF($A295="","",$H295+$I295+$J295+$K295)</f>
        <v/>
      </c>
      <c r="V295" s="14">
        <f>IF($A295="","",DATE(YEAR($A295),MONTH($A295),1))</f>
        <v/>
      </c>
      <c r="W295" s="7">
        <f>IF($A295="","",$A295&amp;"|"&amp;$B295&amp;"|"&amp;$C295)</f>
        <v/>
      </c>
    </row>
    <row r="296">
      <c r="A296" s="12" t="n"/>
      <c r="B296" s="4" t="n"/>
      <c r="C296" s="4" t="n"/>
      <c r="D296" s="4" t="n"/>
      <c r="E296" s="4" t="n"/>
      <c r="F296" s="5" t="n"/>
      <c r="G296" s="5" t="n"/>
      <c r="H296" s="5" t="n"/>
      <c r="I296" s="5" t="n"/>
      <c r="J296" s="5" t="n"/>
      <c r="K296" s="5" t="n"/>
      <c r="L296" s="5" t="n"/>
      <c r="M296" s="13">
        <f>IF($A296="","",SUMIFS('Petty expenses'!$E$3:$E$1002,'Petty expenses'!$A$3:$A$1002,$A296,'Petty expenses'!$B$3:$B$1002,$B296,'Petty expenses'!$C$3:$C$1002,$C296))</f>
        <v/>
      </c>
      <c r="N296" s="13">
        <f>IF($A296="","",$F296+$H296-$M296)</f>
        <v/>
      </c>
      <c r="O296" s="5" t="n"/>
      <c r="P296" s="13">
        <f>IF(OR($A296="",$O296=""),"",$O296-$N296)</f>
        <v/>
      </c>
      <c r="Q296" s="4" t="n"/>
      <c r="R296" s="5" t="n"/>
      <c r="S296" s="4" t="n"/>
      <c r="T296" s="7">
        <f>IF(OR($A296="",$O296=""),"",IF($P296=0,"Balanced",IF($Q296="","Reason needed",IF($P296&lt;0,"Short","Over"))))</f>
        <v/>
      </c>
      <c r="U296" s="13">
        <f>IF($A296="","",$H296+$I296+$J296+$K296)</f>
        <v/>
      </c>
      <c r="V296" s="14">
        <f>IF($A296="","",DATE(YEAR($A296),MONTH($A296),1))</f>
        <v/>
      </c>
      <c r="W296" s="7">
        <f>IF($A296="","",$A296&amp;"|"&amp;$B296&amp;"|"&amp;$C296)</f>
        <v/>
      </c>
    </row>
    <row r="297">
      <c r="A297" s="12" t="n"/>
      <c r="B297" s="4" t="n"/>
      <c r="C297" s="4" t="n"/>
      <c r="D297" s="4" t="n"/>
      <c r="E297" s="4" t="n"/>
      <c r="F297" s="5" t="n"/>
      <c r="G297" s="5" t="n"/>
      <c r="H297" s="5" t="n"/>
      <c r="I297" s="5" t="n"/>
      <c r="J297" s="5" t="n"/>
      <c r="K297" s="5" t="n"/>
      <c r="L297" s="5" t="n"/>
      <c r="M297" s="13">
        <f>IF($A297="","",SUMIFS('Petty expenses'!$E$3:$E$1002,'Petty expenses'!$A$3:$A$1002,$A297,'Petty expenses'!$B$3:$B$1002,$B297,'Petty expenses'!$C$3:$C$1002,$C297))</f>
        <v/>
      </c>
      <c r="N297" s="13">
        <f>IF($A297="","",$F297+$H297-$M297)</f>
        <v/>
      </c>
      <c r="O297" s="5" t="n"/>
      <c r="P297" s="13">
        <f>IF(OR($A297="",$O297=""),"",$O297-$N297)</f>
        <v/>
      </c>
      <c r="Q297" s="4" t="n"/>
      <c r="R297" s="5" t="n"/>
      <c r="S297" s="4" t="n"/>
      <c r="T297" s="7">
        <f>IF(OR($A297="",$O297=""),"",IF($P297=0,"Balanced",IF($Q297="","Reason needed",IF($P297&lt;0,"Short","Over"))))</f>
        <v/>
      </c>
      <c r="U297" s="13">
        <f>IF($A297="","",$H297+$I297+$J297+$K297)</f>
        <v/>
      </c>
      <c r="V297" s="14">
        <f>IF($A297="","",DATE(YEAR($A297),MONTH($A297),1))</f>
        <v/>
      </c>
      <c r="W297" s="7">
        <f>IF($A297="","",$A297&amp;"|"&amp;$B297&amp;"|"&amp;$C297)</f>
        <v/>
      </c>
    </row>
    <row r="298">
      <c r="A298" s="12" t="n"/>
      <c r="B298" s="4" t="n"/>
      <c r="C298" s="4" t="n"/>
      <c r="D298" s="4" t="n"/>
      <c r="E298" s="4" t="n"/>
      <c r="F298" s="5" t="n"/>
      <c r="G298" s="5" t="n"/>
      <c r="H298" s="5" t="n"/>
      <c r="I298" s="5" t="n"/>
      <c r="J298" s="5" t="n"/>
      <c r="K298" s="5" t="n"/>
      <c r="L298" s="5" t="n"/>
      <c r="M298" s="13">
        <f>IF($A298="","",SUMIFS('Petty expenses'!$E$3:$E$1002,'Petty expenses'!$A$3:$A$1002,$A298,'Petty expenses'!$B$3:$B$1002,$B298,'Petty expenses'!$C$3:$C$1002,$C298))</f>
        <v/>
      </c>
      <c r="N298" s="13">
        <f>IF($A298="","",$F298+$H298-$M298)</f>
        <v/>
      </c>
      <c r="O298" s="5" t="n"/>
      <c r="P298" s="13">
        <f>IF(OR($A298="",$O298=""),"",$O298-$N298)</f>
        <v/>
      </c>
      <c r="Q298" s="4" t="n"/>
      <c r="R298" s="5" t="n"/>
      <c r="S298" s="4" t="n"/>
      <c r="T298" s="7">
        <f>IF(OR($A298="",$O298=""),"",IF($P298=0,"Balanced",IF($Q298="","Reason needed",IF($P298&lt;0,"Short","Over"))))</f>
        <v/>
      </c>
      <c r="U298" s="13">
        <f>IF($A298="","",$H298+$I298+$J298+$K298)</f>
        <v/>
      </c>
      <c r="V298" s="14">
        <f>IF($A298="","",DATE(YEAR($A298),MONTH($A298),1))</f>
        <v/>
      </c>
      <c r="W298" s="7">
        <f>IF($A298="","",$A298&amp;"|"&amp;$B298&amp;"|"&amp;$C298)</f>
        <v/>
      </c>
    </row>
    <row r="299">
      <c r="A299" s="12" t="n"/>
      <c r="B299" s="4" t="n"/>
      <c r="C299" s="4" t="n"/>
      <c r="D299" s="4" t="n"/>
      <c r="E299" s="4" t="n"/>
      <c r="F299" s="5" t="n"/>
      <c r="G299" s="5" t="n"/>
      <c r="H299" s="5" t="n"/>
      <c r="I299" s="5" t="n"/>
      <c r="J299" s="5" t="n"/>
      <c r="K299" s="5" t="n"/>
      <c r="L299" s="5" t="n"/>
      <c r="M299" s="13">
        <f>IF($A299="","",SUMIFS('Petty expenses'!$E$3:$E$1002,'Petty expenses'!$A$3:$A$1002,$A299,'Petty expenses'!$B$3:$B$1002,$B299,'Petty expenses'!$C$3:$C$1002,$C299))</f>
        <v/>
      </c>
      <c r="N299" s="13">
        <f>IF($A299="","",$F299+$H299-$M299)</f>
        <v/>
      </c>
      <c r="O299" s="5" t="n"/>
      <c r="P299" s="13">
        <f>IF(OR($A299="",$O299=""),"",$O299-$N299)</f>
        <v/>
      </c>
      <c r="Q299" s="4" t="n"/>
      <c r="R299" s="5" t="n"/>
      <c r="S299" s="4" t="n"/>
      <c r="T299" s="7">
        <f>IF(OR($A299="",$O299=""),"",IF($P299=0,"Balanced",IF($Q299="","Reason needed",IF($P299&lt;0,"Short","Over"))))</f>
        <v/>
      </c>
      <c r="U299" s="13">
        <f>IF($A299="","",$H299+$I299+$J299+$K299)</f>
        <v/>
      </c>
      <c r="V299" s="14">
        <f>IF($A299="","",DATE(YEAR($A299),MONTH($A299),1))</f>
        <v/>
      </c>
      <c r="W299" s="7">
        <f>IF($A299="","",$A299&amp;"|"&amp;$B299&amp;"|"&amp;$C299)</f>
        <v/>
      </c>
    </row>
    <row r="300">
      <c r="A300" s="12" t="n"/>
      <c r="B300" s="4" t="n"/>
      <c r="C300" s="4" t="n"/>
      <c r="D300" s="4" t="n"/>
      <c r="E300" s="4" t="n"/>
      <c r="F300" s="5" t="n"/>
      <c r="G300" s="5" t="n"/>
      <c r="H300" s="5" t="n"/>
      <c r="I300" s="5" t="n"/>
      <c r="J300" s="5" t="n"/>
      <c r="K300" s="5" t="n"/>
      <c r="L300" s="5" t="n"/>
      <c r="M300" s="13">
        <f>IF($A300="","",SUMIFS('Petty expenses'!$E$3:$E$1002,'Petty expenses'!$A$3:$A$1002,$A300,'Petty expenses'!$B$3:$B$1002,$B300,'Petty expenses'!$C$3:$C$1002,$C300))</f>
        <v/>
      </c>
      <c r="N300" s="13">
        <f>IF($A300="","",$F300+$H300-$M300)</f>
        <v/>
      </c>
      <c r="O300" s="5" t="n"/>
      <c r="P300" s="13">
        <f>IF(OR($A300="",$O300=""),"",$O300-$N300)</f>
        <v/>
      </c>
      <c r="Q300" s="4" t="n"/>
      <c r="R300" s="5" t="n"/>
      <c r="S300" s="4" t="n"/>
      <c r="T300" s="7">
        <f>IF(OR($A300="",$O300=""),"",IF($P300=0,"Balanced",IF($Q300="","Reason needed",IF($P300&lt;0,"Short","Over"))))</f>
        <v/>
      </c>
      <c r="U300" s="13">
        <f>IF($A300="","",$H300+$I300+$J300+$K300)</f>
        <v/>
      </c>
      <c r="V300" s="14">
        <f>IF($A300="","",DATE(YEAR($A300),MONTH($A300),1))</f>
        <v/>
      </c>
      <c r="W300" s="7">
        <f>IF($A300="","",$A300&amp;"|"&amp;$B300&amp;"|"&amp;$C300)</f>
        <v/>
      </c>
    </row>
    <row r="301">
      <c r="A301" s="12" t="n"/>
      <c r="B301" s="4" t="n"/>
      <c r="C301" s="4" t="n"/>
      <c r="D301" s="4" t="n"/>
      <c r="E301" s="4" t="n"/>
      <c r="F301" s="5" t="n"/>
      <c r="G301" s="5" t="n"/>
      <c r="H301" s="5" t="n"/>
      <c r="I301" s="5" t="n"/>
      <c r="J301" s="5" t="n"/>
      <c r="K301" s="5" t="n"/>
      <c r="L301" s="5" t="n"/>
      <c r="M301" s="13">
        <f>IF($A301="","",SUMIFS('Petty expenses'!$E$3:$E$1002,'Petty expenses'!$A$3:$A$1002,$A301,'Petty expenses'!$B$3:$B$1002,$B301,'Petty expenses'!$C$3:$C$1002,$C301))</f>
        <v/>
      </c>
      <c r="N301" s="13">
        <f>IF($A301="","",$F301+$H301-$M301)</f>
        <v/>
      </c>
      <c r="O301" s="5" t="n"/>
      <c r="P301" s="13">
        <f>IF(OR($A301="",$O301=""),"",$O301-$N301)</f>
        <v/>
      </c>
      <c r="Q301" s="4" t="n"/>
      <c r="R301" s="5" t="n"/>
      <c r="S301" s="4" t="n"/>
      <c r="T301" s="7">
        <f>IF(OR($A301="",$O301=""),"",IF($P301=0,"Balanced",IF($Q301="","Reason needed",IF($P301&lt;0,"Short","Over"))))</f>
        <v/>
      </c>
      <c r="U301" s="13">
        <f>IF($A301="","",$H301+$I301+$J301+$K301)</f>
        <v/>
      </c>
      <c r="V301" s="14">
        <f>IF($A301="","",DATE(YEAR($A301),MONTH($A301),1))</f>
        <v/>
      </c>
      <c r="W301" s="7">
        <f>IF($A301="","",$A301&amp;"|"&amp;$B301&amp;"|"&amp;$C301)</f>
        <v/>
      </c>
    </row>
    <row r="302">
      <c r="A302" s="12" t="n"/>
      <c r="B302" s="4" t="n"/>
      <c r="C302" s="4" t="n"/>
      <c r="D302" s="4" t="n"/>
      <c r="E302" s="4" t="n"/>
      <c r="F302" s="5" t="n"/>
      <c r="G302" s="5" t="n"/>
      <c r="H302" s="5" t="n"/>
      <c r="I302" s="5" t="n"/>
      <c r="J302" s="5" t="n"/>
      <c r="K302" s="5" t="n"/>
      <c r="L302" s="5" t="n"/>
      <c r="M302" s="13">
        <f>IF($A302="","",SUMIFS('Petty expenses'!$E$3:$E$1002,'Petty expenses'!$A$3:$A$1002,$A302,'Petty expenses'!$B$3:$B$1002,$B302,'Petty expenses'!$C$3:$C$1002,$C302))</f>
        <v/>
      </c>
      <c r="N302" s="13">
        <f>IF($A302="","",$F302+$H302-$M302)</f>
        <v/>
      </c>
      <c r="O302" s="5" t="n"/>
      <c r="P302" s="13">
        <f>IF(OR($A302="",$O302=""),"",$O302-$N302)</f>
        <v/>
      </c>
      <c r="Q302" s="4" t="n"/>
      <c r="R302" s="5" t="n"/>
      <c r="S302" s="4" t="n"/>
      <c r="T302" s="7">
        <f>IF(OR($A302="",$O302=""),"",IF($P302=0,"Balanced",IF($Q302="","Reason needed",IF($P302&lt;0,"Short","Over"))))</f>
        <v/>
      </c>
      <c r="U302" s="13">
        <f>IF($A302="","",$H302+$I302+$J302+$K302)</f>
        <v/>
      </c>
      <c r="V302" s="14">
        <f>IF($A302="","",DATE(YEAR($A302),MONTH($A302),1))</f>
        <v/>
      </c>
      <c r="W302" s="7">
        <f>IF($A302="","",$A302&amp;"|"&amp;$B302&amp;"|"&amp;$C302)</f>
        <v/>
      </c>
    </row>
    <row r="303">
      <c r="A303" s="12" t="n"/>
      <c r="B303" s="4" t="n"/>
      <c r="C303" s="4" t="n"/>
      <c r="D303" s="4" t="n"/>
      <c r="E303" s="4" t="n"/>
      <c r="F303" s="5" t="n"/>
      <c r="G303" s="5" t="n"/>
      <c r="H303" s="5" t="n"/>
      <c r="I303" s="5" t="n"/>
      <c r="J303" s="5" t="n"/>
      <c r="K303" s="5" t="n"/>
      <c r="L303" s="5" t="n"/>
      <c r="M303" s="13">
        <f>IF($A303="","",SUMIFS('Petty expenses'!$E$3:$E$1002,'Petty expenses'!$A$3:$A$1002,$A303,'Petty expenses'!$B$3:$B$1002,$B303,'Petty expenses'!$C$3:$C$1002,$C303))</f>
        <v/>
      </c>
      <c r="N303" s="13">
        <f>IF($A303="","",$F303+$H303-$M303)</f>
        <v/>
      </c>
      <c r="O303" s="5" t="n"/>
      <c r="P303" s="13">
        <f>IF(OR($A303="",$O303=""),"",$O303-$N303)</f>
        <v/>
      </c>
      <c r="Q303" s="4" t="n"/>
      <c r="R303" s="5" t="n"/>
      <c r="S303" s="4" t="n"/>
      <c r="T303" s="7">
        <f>IF(OR($A303="",$O303=""),"",IF($P303=0,"Balanced",IF($Q303="","Reason needed",IF($P303&lt;0,"Short","Over"))))</f>
        <v/>
      </c>
      <c r="U303" s="13">
        <f>IF($A303="","",$H303+$I303+$J303+$K303)</f>
        <v/>
      </c>
      <c r="V303" s="14">
        <f>IF($A303="","",DATE(YEAR($A303),MONTH($A303),1))</f>
        <v/>
      </c>
      <c r="W303" s="7">
        <f>IF($A303="","",$A303&amp;"|"&amp;$B303&amp;"|"&amp;$C303)</f>
        <v/>
      </c>
    </row>
    <row r="304">
      <c r="A304" s="12" t="n"/>
      <c r="B304" s="4" t="n"/>
      <c r="C304" s="4" t="n"/>
      <c r="D304" s="4" t="n"/>
      <c r="E304" s="4" t="n"/>
      <c r="F304" s="5" t="n"/>
      <c r="G304" s="5" t="n"/>
      <c r="H304" s="5" t="n"/>
      <c r="I304" s="5" t="n"/>
      <c r="J304" s="5" t="n"/>
      <c r="K304" s="5" t="n"/>
      <c r="L304" s="5" t="n"/>
      <c r="M304" s="13">
        <f>IF($A304="","",SUMIFS('Petty expenses'!$E$3:$E$1002,'Petty expenses'!$A$3:$A$1002,$A304,'Petty expenses'!$B$3:$B$1002,$B304,'Petty expenses'!$C$3:$C$1002,$C304))</f>
        <v/>
      </c>
      <c r="N304" s="13">
        <f>IF($A304="","",$F304+$H304-$M304)</f>
        <v/>
      </c>
      <c r="O304" s="5" t="n"/>
      <c r="P304" s="13">
        <f>IF(OR($A304="",$O304=""),"",$O304-$N304)</f>
        <v/>
      </c>
      <c r="Q304" s="4" t="n"/>
      <c r="R304" s="5" t="n"/>
      <c r="S304" s="4" t="n"/>
      <c r="T304" s="7">
        <f>IF(OR($A304="",$O304=""),"",IF($P304=0,"Balanced",IF($Q304="","Reason needed",IF($P304&lt;0,"Short","Over"))))</f>
        <v/>
      </c>
      <c r="U304" s="13">
        <f>IF($A304="","",$H304+$I304+$J304+$K304)</f>
        <v/>
      </c>
      <c r="V304" s="14">
        <f>IF($A304="","",DATE(YEAR($A304),MONTH($A304),1))</f>
        <v/>
      </c>
      <c r="W304" s="7">
        <f>IF($A304="","",$A304&amp;"|"&amp;$B304&amp;"|"&amp;$C304)</f>
        <v/>
      </c>
    </row>
    <row r="305">
      <c r="A305" s="12" t="n"/>
      <c r="B305" s="4" t="n"/>
      <c r="C305" s="4" t="n"/>
      <c r="D305" s="4" t="n"/>
      <c r="E305" s="4" t="n"/>
      <c r="F305" s="5" t="n"/>
      <c r="G305" s="5" t="n"/>
      <c r="H305" s="5" t="n"/>
      <c r="I305" s="5" t="n"/>
      <c r="J305" s="5" t="n"/>
      <c r="K305" s="5" t="n"/>
      <c r="L305" s="5" t="n"/>
      <c r="M305" s="13">
        <f>IF($A305="","",SUMIFS('Petty expenses'!$E$3:$E$1002,'Petty expenses'!$A$3:$A$1002,$A305,'Petty expenses'!$B$3:$B$1002,$B305,'Petty expenses'!$C$3:$C$1002,$C305))</f>
        <v/>
      </c>
      <c r="N305" s="13">
        <f>IF($A305="","",$F305+$H305-$M305)</f>
        <v/>
      </c>
      <c r="O305" s="5" t="n"/>
      <c r="P305" s="13">
        <f>IF(OR($A305="",$O305=""),"",$O305-$N305)</f>
        <v/>
      </c>
      <c r="Q305" s="4" t="n"/>
      <c r="R305" s="5" t="n"/>
      <c r="S305" s="4" t="n"/>
      <c r="T305" s="7">
        <f>IF(OR($A305="",$O305=""),"",IF($P305=0,"Balanced",IF($Q305="","Reason needed",IF($P305&lt;0,"Short","Over"))))</f>
        <v/>
      </c>
      <c r="U305" s="13">
        <f>IF($A305="","",$H305+$I305+$J305+$K305)</f>
        <v/>
      </c>
      <c r="V305" s="14">
        <f>IF($A305="","",DATE(YEAR($A305),MONTH($A305),1))</f>
        <v/>
      </c>
      <c r="W305" s="7">
        <f>IF($A305="","",$A305&amp;"|"&amp;$B305&amp;"|"&amp;$C305)</f>
        <v/>
      </c>
    </row>
    <row r="306">
      <c r="A306" s="12" t="n"/>
      <c r="B306" s="4" t="n"/>
      <c r="C306" s="4" t="n"/>
      <c r="D306" s="4" t="n"/>
      <c r="E306" s="4" t="n"/>
      <c r="F306" s="5" t="n"/>
      <c r="G306" s="5" t="n"/>
      <c r="H306" s="5" t="n"/>
      <c r="I306" s="5" t="n"/>
      <c r="J306" s="5" t="n"/>
      <c r="K306" s="5" t="n"/>
      <c r="L306" s="5" t="n"/>
      <c r="M306" s="13">
        <f>IF($A306="","",SUMIFS('Petty expenses'!$E$3:$E$1002,'Petty expenses'!$A$3:$A$1002,$A306,'Petty expenses'!$B$3:$B$1002,$B306,'Petty expenses'!$C$3:$C$1002,$C306))</f>
        <v/>
      </c>
      <c r="N306" s="13">
        <f>IF($A306="","",$F306+$H306-$M306)</f>
        <v/>
      </c>
      <c r="O306" s="5" t="n"/>
      <c r="P306" s="13">
        <f>IF(OR($A306="",$O306=""),"",$O306-$N306)</f>
        <v/>
      </c>
      <c r="Q306" s="4" t="n"/>
      <c r="R306" s="5" t="n"/>
      <c r="S306" s="4" t="n"/>
      <c r="T306" s="7">
        <f>IF(OR($A306="",$O306=""),"",IF($P306=0,"Balanced",IF($Q306="","Reason needed",IF($P306&lt;0,"Short","Over"))))</f>
        <v/>
      </c>
      <c r="U306" s="13">
        <f>IF($A306="","",$H306+$I306+$J306+$K306)</f>
        <v/>
      </c>
      <c r="V306" s="14">
        <f>IF($A306="","",DATE(YEAR($A306),MONTH($A306),1))</f>
        <v/>
      </c>
      <c r="W306" s="7">
        <f>IF($A306="","",$A306&amp;"|"&amp;$B306&amp;"|"&amp;$C306)</f>
        <v/>
      </c>
    </row>
    <row r="307">
      <c r="A307" s="12" t="n"/>
      <c r="B307" s="4" t="n"/>
      <c r="C307" s="4" t="n"/>
      <c r="D307" s="4" t="n"/>
      <c r="E307" s="4" t="n"/>
      <c r="F307" s="5" t="n"/>
      <c r="G307" s="5" t="n"/>
      <c r="H307" s="5" t="n"/>
      <c r="I307" s="5" t="n"/>
      <c r="J307" s="5" t="n"/>
      <c r="K307" s="5" t="n"/>
      <c r="L307" s="5" t="n"/>
      <c r="M307" s="13">
        <f>IF($A307="","",SUMIFS('Petty expenses'!$E$3:$E$1002,'Petty expenses'!$A$3:$A$1002,$A307,'Petty expenses'!$B$3:$B$1002,$B307,'Petty expenses'!$C$3:$C$1002,$C307))</f>
        <v/>
      </c>
      <c r="N307" s="13">
        <f>IF($A307="","",$F307+$H307-$M307)</f>
        <v/>
      </c>
      <c r="O307" s="5" t="n"/>
      <c r="P307" s="13">
        <f>IF(OR($A307="",$O307=""),"",$O307-$N307)</f>
        <v/>
      </c>
      <c r="Q307" s="4" t="n"/>
      <c r="R307" s="5" t="n"/>
      <c r="S307" s="4" t="n"/>
      <c r="T307" s="7">
        <f>IF(OR($A307="",$O307=""),"",IF($P307=0,"Balanced",IF($Q307="","Reason needed",IF($P307&lt;0,"Short","Over"))))</f>
        <v/>
      </c>
      <c r="U307" s="13">
        <f>IF($A307="","",$H307+$I307+$J307+$K307)</f>
        <v/>
      </c>
      <c r="V307" s="14">
        <f>IF($A307="","",DATE(YEAR($A307),MONTH($A307),1))</f>
        <v/>
      </c>
      <c r="W307" s="7">
        <f>IF($A307="","",$A307&amp;"|"&amp;$B307&amp;"|"&amp;$C307)</f>
        <v/>
      </c>
    </row>
    <row r="308">
      <c r="A308" s="12" t="n"/>
      <c r="B308" s="4" t="n"/>
      <c r="C308" s="4" t="n"/>
      <c r="D308" s="4" t="n"/>
      <c r="E308" s="4" t="n"/>
      <c r="F308" s="5" t="n"/>
      <c r="G308" s="5" t="n"/>
      <c r="H308" s="5" t="n"/>
      <c r="I308" s="5" t="n"/>
      <c r="J308" s="5" t="n"/>
      <c r="K308" s="5" t="n"/>
      <c r="L308" s="5" t="n"/>
      <c r="M308" s="13">
        <f>IF($A308="","",SUMIFS('Petty expenses'!$E$3:$E$1002,'Petty expenses'!$A$3:$A$1002,$A308,'Petty expenses'!$B$3:$B$1002,$B308,'Petty expenses'!$C$3:$C$1002,$C308))</f>
        <v/>
      </c>
      <c r="N308" s="13">
        <f>IF($A308="","",$F308+$H308-$M308)</f>
        <v/>
      </c>
      <c r="O308" s="5" t="n"/>
      <c r="P308" s="13">
        <f>IF(OR($A308="",$O308=""),"",$O308-$N308)</f>
        <v/>
      </c>
      <c r="Q308" s="4" t="n"/>
      <c r="R308" s="5" t="n"/>
      <c r="S308" s="4" t="n"/>
      <c r="T308" s="7">
        <f>IF(OR($A308="",$O308=""),"",IF($P308=0,"Balanced",IF($Q308="","Reason needed",IF($P308&lt;0,"Short","Over"))))</f>
        <v/>
      </c>
      <c r="U308" s="13">
        <f>IF($A308="","",$H308+$I308+$J308+$K308)</f>
        <v/>
      </c>
      <c r="V308" s="14">
        <f>IF($A308="","",DATE(YEAR($A308),MONTH($A308),1))</f>
        <v/>
      </c>
      <c r="W308" s="7">
        <f>IF($A308="","",$A308&amp;"|"&amp;$B308&amp;"|"&amp;$C308)</f>
        <v/>
      </c>
    </row>
    <row r="309">
      <c r="A309" s="12" t="n"/>
      <c r="B309" s="4" t="n"/>
      <c r="C309" s="4" t="n"/>
      <c r="D309" s="4" t="n"/>
      <c r="E309" s="4" t="n"/>
      <c r="F309" s="5" t="n"/>
      <c r="G309" s="5" t="n"/>
      <c r="H309" s="5" t="n"/>
      <c r="I309" s="5" t="n"/>
      <c r="J309" s="5" t="n"/>
      <c r="K309" s="5" t="n"/>
      <c r="L309" s="5" t="n"/>
      <c r="M309" s="13">
        <f>IF($A309="","",SUMIFS('Petty expenses'!$E$3:$E$1002,'Petty expenses'!$A$3:$A$1002,$A309,'Petty expenses'!$B$3:$B$1002,$B309,'Petty expenses'!$C$3:$C$1002,$C309))</f>
        <v/>
      </c>
      <c r="N309" s="13">
        <f>IF($A309="","",$F309+$H309-$M309)</f>
        <v/>
      </c>
      <c r="O309" s="5" t="n"/>
      <c r="P309" s="13">
        <f>IF(OR($A309="",$O309=""),"",$O309-$N309)</f>
        <v/>
      </c>
      <c r="Q309" s="4" t="n"/>
      <c r="R309" s="5" t="n"/>
      <c r="S309" s="4" t="n"/>
      <c r="T309" s="7">
        <f>IF(OR($A309="",$O309=""),"",IF($P309=0,"Balanced",IF($Q309="","Reason needed",IF($P309&lt;0,"Short","Over"))))</f>
        <v/>
      </c>
      <c r="U309" s="13">
        <f>IF($A309="","",$H309+$I309+$J309+$K309)</f>
        <v/>
      </c>
      <c r="V309" s="14">
        <f>IF($A309="","",DATE(YEAR($A309),MONTH($A309),1))</f>
        <v/>
      </c>
      <c r="W309" s="7">
        <f>IF($A309="","",$A309&amp;"|"&amp;$B309&amp;"|"&amp;$C309)</f>
        <v/>
      </c>
    </row>
    <row r="310">
      <c r="A310" s="12" t="n"/>
      <c r="B310" s="4" t="n"/>
      <c r="C310" s="4" t="n"/>
      <c r="D310" s="4" t="n"/>
      <c r="E310" s="4" t="n"/>
      <c r="F310" s="5" t="n"/>
      <c r="G310" s="5" t="n"/>
      <c r="H310" s="5" t="n"/>
      <c r="I310" s="5" t="n"/>
      <c r="J310" s="5" t="n"/>
      <c r="K310" s="5" t="n"/>
      <c r="L310" s="5" t="n"/>
      <c r="M310" s="13">
        <f>IF($A310="","",SUMIFS('Petty expenses'!$E$3:$E$1002,'Petty expenses'!$A$3:$A$1002,$A310,'Petty expenses'!$B$3:$B$1002,$B310,'Petty expenses'!$C$3:$C$1002,$C310))</f>
        <v/>
      </c>
      <c r="N310" s="13">
        <f>IF($A310="","",$F310+$H310-$M310)</f>
        <v/>
      </c>
      <c r="O310" s="5" t="n"/>
      <c r="P310" s="13">
        <f>IF(OR($A310="",$O310=""),"",$O310-$N310)</f>
        <v/>
      </c>
      <c r="Q310" s="4" t="n"/>
      <c r="R310" s="5" t="n"/>
      <c r="S310" s="4" t="n"/>
      <c r="T310" s="7">
        <f>IF(OR($A310="",$O310=""),"",IF($P310=0,"Balanced",IF($Q310="","Reason needed",IF($P310&lt;0,"Short","Over"))))</f>
        <v/>
      </c>
      <c r="U310" s="13">
        <f>IF($A310="","",$H310+$I310+$J310+$K310)</f>
        <v/>
      </c>
      <c r="V310" s="14">
        <f>IF($A310="","",DATE(YEAR($A310),MONTH($A310),1))</f>
        <v/>
      </c>
      <c r="W310" s="7">
        <f>IF($A310="","",$A310&amp;"|"&amp;$B310&amp;"|"&amp;$C310)</f>
        <v/>
      </c>
    </row>
    <row r="311">
      <c r="A311" s="12" t="n"/>
      <c r="B311" s="4" t="n"/>
      <c r="C311" s="4" t="n"/>
      <c r="D311" s="4" t="n"/>
      <c r="E311" s="4" t="n"/>
      <c r="F311" s="5" t="n"/>
      <c r="G311" s="5" t="n"/>
      <c r="H311" s="5" t="n"/>
      <c r="I311" s="5" t="n"/>
      <c r="J311" s="5" t="n"/>
      <c r="K311" s="5" t="n"/>
      <c r="L311" s="5" t="n"/>
      <c r="M311" s="13">
        <f>IF($A311="","",SUMIFS('Petty expenses'!$E$3:$E$1002,'Petty expenses'!$A$3:$A$1002,$A311,'Petty expenses'!$B$3:$B$1002,$B311,'Petty expenses'!$C$3:$C$1002,$C311))</f>
        <v/>
      </c>
      <c r="N311" s="13">
        <f>IF($A311="","",$F311+$H311-$M311)</f>
        <v/>
      </c>
      <c r="O311" s="5" t="n"/>
      <c r="P311" s="13">
        <f>IF(OR($A311="",$O311=""),"",$O311-$N311)</f>
        <v/>
      </c>
      <c r="Q311" s="4" t="n"/>
      <c r="R311" s="5" t="n"/>
      <c r="S311" s="4" t="n"/>
      <c r="T311" s="7">
        <f>IF(OR($A311="",$O311=""),"",IF($P311=0,"Balanced",IF($Q311="","Reason needed",IF($P311&lt;0,"Short","Over"))))</f>
        <v/>
      </c>
      <c r="U311" s="13">
        <f>IF($A311="","",$H311+$I311+$J311+$K311)</f>
        <v/>
      </c>
      <c r="V311" s="14">
        <f>IF($A311="","",DATE(YEAR($A311),MONTH($A311),1))</f>
        <v/>
      </c>
      <c r="W311" s="7">
        <f>IF($A311="","",$A311&amp;"|"&amp;$B311&amp;"|"&amp;$C311)</f>
        <v/>
      </c>
    </row>
    <row r="312">
      <c r="A312" s="12" t="n"/>
      <c r="B312" s="4" t="n"/>
      <c r="C312" s="4" t="n"/>
      <c r="D312" s="4" t="n"/>
      <c r="E312" s="4" t="n"/>
      <c r="F312" s="5" t="n"/>
      <c r="G312" s="5" t="n"/>
      <c r="H312" s="5" t="n"/>
      <c r="I312" s="5" t="n"/>
      <c r="J312" s="5" t="n"/>
      <c r="K312" s="5" t="n"/>
      <c r="L312" s="5" t="n"/>
      <c r="M312" s="13">
        <f>IF($A312="","",SUMIFS('Petty expenses'!$E$3:$E$1002,'Petty expenses'!$A$3:$A$1002,$A312,'Petty expenses'!$B$3:$B$1002,$B312,'Petty expenses'!$C$3:$C$1002,$C312))</f>
        <v/>
      </c>
      <c r="N312" s="13">
        <f>IF($A312="","",$F312+$H312-$M312)</f>
        <v/>
      </c>
      <c r="O312" s="5" t="n"/>
      <c r="P312" s="13">
        <f>IF(OR($A312="",$O312=""),"",$O312-$N312)</f>
        <v/>
      </c>
      <c r="Q312" s="4" t="n"/>
      <c r="R312" s="5" t="n"/>
      <c r="S312" s="4" t="n"/>
      <c r="T312" s="7">
        <f>IF(OR($A312="",$O312=""),"",IF($P312=0,"Balanced",IF($Q312="","Reason needed",IF($P312&lt;0,"Short","Over"))))</f>
        <v/>
      </c>
      <c r="U312" s="13">
        <f>IF($A312="","",$H312+$I312+$J312+$K312)</f>
        <v/>
      </c>
      <c r="V312" s="14">
        <f>IF($A312="","",DATE(YEAR($A312),MONTH($A312),1))</f>
        <v/>
      </c>
      <c r="W312" s="7">
        <f>IF($A312="","",$A312&amp;"|"&amp;$B312&amp;"|"&amp;$C312)</f>
        <v/>
      </c>
    </row>
    <row r="313">
      <c r="A313" s="12" t="n"/>
      <c r="B313" s="4" t="n"/>
      <c r="C313" s="4" t="n"/>
      <c r="D313" s="4" t="n"/>
      <c r="E313" s="4" t="n"/>
      <c r="F313" s="5" t="n"/>
      <c r="G313" s="5" t="n"/>
      <c r="H313" s="5" t="n"/>
      <c r="I313" s="5" t="n"/>
      <c r="J313" s="5" t="n"/>
      <c r="K313" s="5" t="n"/>
      <c r="L313" s="5" t="n"/>
      <c r="M313" s="13">
        <f>IF($A313="","",SUMIFS('Petty expenses'!$E$3:$E$1002,'Petty expenses'!$A$3:$A$1002,$A313,'Petty expenses'!$B$3:$B$1002,$B313,'Petty expenses'!$C$3:$C$1002,$C313))</f>
        <v/>
      </c>
      <c r="N313" s="13">
        <f>IF($A313="","",$F313+$H313-$M313)</f>
        <v/>
      </c>
      <c r="O313" s="5" t="n"/>
      <c r="P313" s="13">
        <f>IF(OR($A313="",$O313=""),"",$O313-$N313)</f>
        <v/>
      </c>
      <c r="Q313" s="4" t="n"/>
      <c r="R313" s="5" t="n"/>
      <c r="S313" s="4" t="n"/>
      <c r="T313" s="7">
        <f>IF(OR($A313="",$O313=""),"",IF($P313=0,"Balanced",IF($Q313="","Reason needed",IF($P313&lt;0,"Short","Over"))))</f>
        <v/>
      </c>
      <c r="U313" s="13">
        <f>IF($A313="","",$H313+$I313+$J313+$K313)</f>
        <v/>
      </c>
      <c r="V313" s="14">
        <f>IF($A313="","",DATE(YEAR($A313),MONTH($A313),1))</f>
        <v/>
      </c>
      <c r="W313" s="7">
        <f>IF($A313="","",$A313&amp;"|"&amp;$B313&amp;"|"&amp;$C313)</f>
        <v/>
      </c>
    </row>
    <row r="314">
      <c r="A314" s="12" t="n"/>
      <c r="B314" s="4" t="n"/>
      <c r="C314" s="4" t="n"/>
      <c r="D314" s="4" t="n"/>
      <c r="E314" s="4" t="n"/>
      <c r="F314" s="5" t="n"/>
      <c r="G314" s="5" t="n"/>
      <c r="H314" s="5" t="n"/>
      <c r="I314" s="5" t="n"/>
      <c r="J314" s="5" t="n"/>
      <c r="K314" s="5" t="n"/>
      <c r="L314" s="5" t="n"/>
      <c r="M314" s="13">
        <f>IF($A314="","",SUMIFS('Petty expenses'!$E$3:$E$1002,'Petty expenses'!$A$3:$A$1002,$A314,'Petty expenses'!$B$3:$B$1002,$B314,'Petty expenses'!$C$3:$C$1002,$C314))</f>
        <v/>
      </c>
      <c r="N314" s="13">
        <f>IF($A314="","",$F314+$H314-$M314)</f>
        <v/>
      </c>
      <c r="O314" s="5" t="n"/>
      <c r="P314" s="13">
        <f>IF(OR($A314="",$O314=""),"",$O314-$N314)</f>
        <v/>
      </c>
      <c r="Q314" s="4" t="n"/>
      <c r="R314" s="5" t="n"/>
      <c r="S314" s="4" t="n"/>
      <c r="T314" s="7">
        <f>IF(OR($A314="",$O314=""),"",IF($P314=0,"Balanced",IF($Q314="","Reason needed",IF($P314&lt;0,"Short","Over"))))</f>
        <v/>
      </c>
      <c r="U314" s="13">
        <f>IF($A314="","",$H314+$I314+$J314+$K314)</f>
        <v/>
      </c>
      <c r="V314" s="14">
        <f>IF($A314="","",DATE(YEAR($A314),MONTH($A314),1))</f>
        <v/>
      </c>
      <c r="W314" s="7">
        <f>IF($A314="","",$A314&amp;"|"&amp;$B314&amp;"|"&amp;$C314)</f>
        <v/>
      </c>
    </row>
    <row r="315">
      <c r="A315" s="12" t="n"/>
      <c r="B315" s="4" t="n"/>
      <c r="C315" s="4" t="n"/>
      <c r="D315" s="4" t="n"/>
      <c r="E315" s="4" t="n"/>
      <c r="F315" s="5" t="n"/>
      <c r="G315" s="5" t="n"/>
      <c r="H315" s="5" t="n"/>
      <c r="I315" s="5" t="n"/>
      <c r="J315" s="5" t="n"/>
      <c r="K315" s="5" t="n"/>
      <c r="L315" s="5" t="n"/>
      <c r="M315" s="13">
        <f>IF($A315="","",SUMIFS('Petty expenses'!$E$3:$E$1002,'Petty expenses'!$A$3:$A$1002,$A315,'Petty expenses'!$B$3:$B$1002,$B315,'Petty expenses'!$C$3:$C$1002,$C315))</f>
        <v/>
      </c>
      <c r="N315" s="13">
        <f>IF($A315="","",$F315+$H315-$M315)</f>
        <v/>
      </c>
      <c r="O315" s="5" t="n"/>
      <c r="P315" s="13">
        <f>IF(OR($A315="",$O315=""),"",$O315-$N315)</f>
        <v/>
      </c>
      <c r="Q315" s="4" t="n"/>
      <c r="R315" s="5" t="n"/>
      <c r="S315" s="4" t="n"/>
      <c r="T315" s="7">
        <f>IF(OR($A315="",$O315=""),"",IF($P315=0,"Balanced",IF($Q315="","Reason needed",IF($P315&lt;0,"Short","Over"))))</f>
        <v/>
      </c>
      <c r="U315" s="13">
        <f>IF($A315="","",$H315+$I315+$J315+$K315)</f>
        <v/>
      </c>
      <c r="V315" s="14">
        <f>IF($A315="","",DATE(YEAR($A315),MONTH($A315),1))</f>
        <v/>
      </c>
      <c r="W315" s="7">
        <f>IF($A315="","",$A315&amp;"|"&amp;$B315&amp;"|"&amp;$C315)</f>
        <v/>
      </c>
    </row>
    <row r="316">
      <c r="A316" s="12" t="n"/>
      <c r="B316" s="4" t="n"/>
      <c r="C316" s="4" t="n"/>
      <c r="D316" s="4" t="n"/>
      <c r="E316" s="4" t="n"/>
      <c r="F316" s="5" t="n"/>
      <c r="G316" s="5" t="n"/>
      <c r="H316" s="5" t="n"/>
      <c r="I316" s="5" t="n"/>
      <c r="J316" s="5" t="n"/>
      <c r="K316" s="5" t="n"/>
      <c r="L316" s="5" t="n"/>
      <c r="M316" s="13">
        <f>IF($A316="","",SUMIFS('Petty expenses'!$E$3:$E$1002,'Petty expenses'!$A$3:$A$1002,$A316,'Petty expenses'!$B$3:$B$1002,$B316,'Petty expenses'!$C$3:$C$1002,$C316))</f>
        <v/>
      </c>
      <c r="N316" s="13">
        <f>IF($A316="","",$F316+$H316-$M316)</f>
        <v/>
      </c>
      <c r="O316" s="5" t="n"/>
      <c r="P316" s="13">
        <f>IF(OR($A316="",$O316=""),"",$O316-$N316)</f>
        <v/>
      </c>
      <c r="Q316" s="4" t="n"/>
      <c r="R316" s="5" t="n"/>
      <c r="S316" s="4" t="n"/>
      <c r="T316" s="7">
        <f>IF(OR($A316="",$O316=""),"",IF($P316=0,"Balanced",IF($Q316="","Reason needed",IF($P316&lt;0,"Short","Over"))))</f>
        <v/>
      </c>
      <c r="U316" s="13">
        <f>IF($A316="","",$H316+$I316+$J316+$K316)</f>
        <v/>
      </c>
      <c r="V316" s="14">
        <f>IF($A316="","",DATE(YEAR($A316),MONTH($A316),1))</f>
        <v/>
      </c>
      <c r="W316" s="7">
        <f>IF($A316="","",$A316&amp;"|"&amp;$B316&amp;"|"&amp;$C316)</f>
        <v/>
      </c>
    </row>
    <row r="317">
      <c r="A317" s="12" t="n"/>
      <c r="B317" s="4" t="n"/>
      <c r="C317" s="4" t="n"/>
      <c r="D317" s="4" t="n"/>
      <c r="E317" s="4" t="n"/>
      <c r="F317" s="5" t="n"/>
      <c r="G317" s="5" t="n"/>
      <c r="H317" s="5" t="n"/>
      <c r="I317" s="5" t="n"/>
      <c r="J317" s="5" t="n"/>
      <c r="K317" s="5" t="n"/>
      <c r="L317" s="5" t="n"/>
      <c r="M317" s="13">
        <f>IF($A317="","",SUMIFS('Petty expenses'!$E$3:$E$1002,'Petty expenses'!$A$3:$A$1002,$A317,'Petty expenses'!$B$3:$B$1002,$B317,'Petty expenses'!$C$3:$C$1002,$C317))</f>
        <v/>
      </c>
      <c r="N317" s="13">
        <f>IF($A317="","",$F317+$H317-$M317)</f>
        <v/>
      </c>
      <c r="O317" s="5" t="n"/>
      <c r="P317" s="13">
        <f>IF(OR($A317="",$O317=""),"",$O317-$N317)</f>
        <v/>
      </c>
      <c r="Q317" s="4" t="n"/>
      <c r="R317" s="5" t="n"/>
      <c r="S317" s="4" t="n"/>
      <c r="T317" s="7">
        <f>IF(OR($A317="",$O317=""),"",IF($P317=0,"Balanced",IF($Q317="","Reason needed",IF($P317&lt;0,"Short","Over"))))</f>
        <v/>
      </c>
      <c r="U317" s="13">
        <f>IF($A317="","",$H317+$I317+$J317+$K317)</f>
        <v/>
      </c>
      <c r="V317" s="14">
        <f>IF($A317="","",DATE(YEAR($A317),MONTH($A317),1))</f>
        <v/>
      </c>
      <c r="W317" s="7">
        <f>IF($A317="","",$A317&amp;"|"&amp;$B317&amp;"|"&amp;$C317)</f>
        <v/>
      </c>
    </row>
    <row r="318">
      <c r="A318" s="12" t="n"/>
      <c r="B318" s="4" t="n"/>
      <c r="C318" s="4" t="n"/>
      <c r="D318" s="4" t="n"/>
      <c r="E318" s="4" t="n"/>
      <c r="F318" s="5" t="n"/>
      <c r="G318" s="5" t="n"/>
      <c r="H318" s="5" t="n"/>
      <c r="I318" s="5" t="n"/>
      <c r="J318" s="5" t="n"/>
      <c r="K318" s="5" t="n"/>
      <c r="L318" s="5" t="n"/>
      <c r="M318" s="13">
        <f>IF($A318="","",SUMIFS('Petty expenses'!$E$3:$E$1002,'Petty expenses'!$A$3:$A$1002,$A318,'Petty expenses'!$B$3:$B$1002,$B318,'Petty expenses'!$C$3:$C$1002,$C318))</f>
        <v/>
      </c>
      <c r="N318" s="13">
        <f>IF($A318="","",$F318+$H318-$M318)</f>
        <v/>
      </c>
      <c r="O318" s="5" t="n"/>
      <c r="P318" s="13">
        <f>IF(OR($A318="",$O318=""),"",$O318-$N318)</f>
        <v/>
      </c>
      <c r="Q318" s="4" t="n"/>
      <c r="R318" s="5" t="n"/>
      <c r="S318" s="4" t="n"/>
      <c r="T318" s="7">
        <f>IF(OR($A318="",$O318=""),"",IF($P318=0,"Balanced",IF($Q318="","Reason needed",IF($P318&lt;0,"Short","Over"))))</f>
        <v/>
      </c>
      <c r="U318" s="13">
        <f>IF($A318="","",$H318+$I318+$J318+$K318)</f>
        <v/>
      </c>
      <c r="V318" s="14">
        <f>IF($A318="","",DATE(YEAR($A318),MONTH($A318),1))</f>
        <v/>
      </c>
      <c r="W318" s="7">
        <f>IF($A318="","",$A318&amp;"|"&amp;$B318&amp;"|"&amp;$C318)</f>
        <v/>
      </c>
    </row>
    <row r="319">
      <c r="A319" s="12" t="n"/>
      <c r="B319" s="4" t="n"/>
      <c r="C319" s="4" t="n"/>
      <c r="D319" s="4" t="n"/>
      <c r="E319" s="4" t="n"/>
      <c r="F319" s="5" t="n"/>
      <c r="G319" s="5" t="n"/>
      <c r="H319" s="5" t="n"/>
      <c r="I319" s="5" t="n"/>
      <c r="J319" s="5" t="n"/>
      <c r="K319" s="5" t="n"/>
      <c r="L319" s="5" t="n"/>
      <c r="M319" s="13">
        <f>IF($A319="","",SUMIFS('Petty expenses'!$E$3:$E$1002,'Petty expenses'!$A$3:$A$1002,$A319,'Petty expenses'!$B$3:$B$1002,$B319,'Petty expenses'!$C$3:$C$1002,$C319))</f>
        <v/>
      </c>
      <c r="N319" s="13">
        <f>IF($A319="","",$F319+$H319-$M319)</f>
        <v/>
      </c>
      <c r="O319" s="5" t="n"/>
      <c r="P319" s="13">
        <f>IF(OR($A319="",$O319=""),"",$O319-$N319)</f>
        <v/>
      </c>
      <c r="Q319" s="4" t="n"/>
      <c r="R319" s="5" t="n"/>
      <c r="S319" s="4" t="n"/>
      <c r="T319" s="7">
        <f>IF(OR($A319="",$O319=""),"",IF($P319=0,"Balanced",IF($Q319="","Reason needed",IF($P319&lt;0,"Short","Over"))))</f>
        <v/>
      </c>
      <c r="U319" s="13">
        <f>IF($A319="","",$H319+$I319+$J319+$K319)</f>
        <v/>
      </c>
      <c r="V319" s="14">
        <f>IF($A319="","",DATE(YEAR($A319),MONTH($A319),1))</f>
        <v/>
      </c>
      <c r="W319" s="7">
        <f>IF($A319="","",$A319&amp;"|"&amp;$B319&amp;"|"&amp;$C319)</f>
        <v/>
      </c>
    </row>
    <row r="320">
      <c r="A320" s="12" t="n"/>
      <c r="B320" s="4" t="n"/>
      <c r="C320" s="4" t="n"/>
      <c r="D320" s="4" t="n"/>
      <c r="E320" s="4" t="n"/>
      <c r="F320" s="5" t="n"/>
      <c r="G320" s="5" t="n"/>
      <c r="H320" s="5" t="n"/>
      <c r="I320" s="5" t="n"/>
      <c r="J320" s="5" t="n"/>
      <c r="K320" s="5" t="n"/>
      <c r="L320" s="5" t="n"/>
      <c r="M320" s="13">
        <f>IF($A320="","",SUMIFS('Petty expenses'!$E$3:$E$1002,'Petty expenses'!$A$3:$A$1002,$A320,'Petty expenses'!$B$3:$B$1002,$B320,'Petty expenses'!$C$3:$C$1002,$C320))</f>
        <v/>
      </c>
      <c r="N320" s="13">
        <f>IF($A320="","",$F320+$H320-$M320)</f>
        <v/>
      </c>
      <c r="O320" s="5" t="n"/>
      <c r="P320" s="13">
        <f>IF(OR($A320="",$O320=""),"",$O320-$N320)</f>
        <v/>
      </c>
      <c r="Q320" s="4" t="n"/>
      <c r="R320" s="5" t="n"/>
      <c r="S320" s="4" t="n"/>
      <c r="T320" s="7">
        <f>IF(OR($A320="",$O320=""),"",IF($P320=0,"Balanced",IF($Q320="","Reason needed",IF($P320&lt;0,"Short","Over"))))</f>
        <v/>
      </c>
      <c r="U320" s="13">
        <f>IF($A320="","",$H320+$I320+$J320+$K320)</f>
        <v/>
      </c>
      <c r="V320" s="14">
        <f>IF($A320="","",DATE(YEAR($A320),MONTH($A320),1))</f>
        <v/>
      </c>
      <c r="W320" s="7">
        <f>IF($A320="","",$A320&amp;"|"&amp;$B320&amp;"|"&amp;$C320)</f>
        <v/>
      </c>
    </row>
    <row r="321">
      <c r="A321" s="12" t="n"/>
      <c r="B321" s="4" t="n"/>
      <c r="C321" s="4" t="n"/>
      <c r="D321" s="4" t="n"/>
      <c r="E321" s="4" t="n"/>
      <c r="F321" s="5" t="n"/>
      <c r="G321" s="5" t="n"/>
      <c r="H321" s="5" t="n"/>
      <c r="I321" s="5" t="n"/>
      <c r="J321" s="5" t="n"/>
      <c r="K321" s="5" t="n"/>
      <c r="L321" s="5" t="n"/>
      <c r="M321" s="13">
        <f>IF($A321="","",SUMIFS('Petty expenses'!$E$3:$E$1002,'Petty expenses'!$A$3:$A$1002,$A321,'Petty expenses'!$B$3:$B$1002,$B321,'Petty expenses'!$C$3:$C$1002,$C321))</f>
        <v/>
      </c>
      <c r="N321" s="13">
        <f>IF($A321="","",$F321+$H321-$M321)</f>
        <v/>
      </c>
      <c r="O321" s="5" t="n"/>
      <c r="P321" s="13">
        <f>IF(OR($A321="",$O321=""),"",$O321-$N321)</f>
        <v/>
      </c>
      <c r="Q321" s="4" t="n"/>
      <c r="R321" s="5" t="n"/>
      <c r="S321" s="4" t="n"/>
      <c r="T321" s="7">
        <f>IF(OR($A321="",$O321=""),"",IF($P321=0,"Balanced",IF($Q321="","Reason needed",IF($P321&lt;0,"Short","Over"))))</f>
        <v/>
      </c>
      <c r="U321" s="13">
        <f>IF($A321="","",$H321+$I321+$J321+$K321)</f>
        <v/>
      </c>
      <c r="V321" s="14">
        <f>IF($A321="","",DATE(YEAR($A321),MONTH($A321),1))</f>
        <v/>
      </c>
      <c r="W321" s="7">
        <f>IF($A321="","",$A321&amp;"|"&amp;$B321&amp;"|"&amp;$C321)</f>
        <v/>
      </c>
    </row>
    <row r="322">
      <c r="A322" s="12" t="n"/>
      <c r="B322" s="4" t="n"/>
      <c r="C322" s="4" t="n"/>
      <c r="D322" s="4" t="n"/>
      <c r="E322" s="4" t="n"/>
      <c r="F322" s="5" t="n"/>
      <c r="G322" s="5" t="n"/>
      <c r="H322" s="5" t="n"/>
      <c r="I322" s="5" t="n"/>
      <c r="J322" s="5" t="n"/>
      <c r="K322" s="5" t="n"/>
      <c r="L322" s="5" t="n"/>
      <c r="M322" s="13">
        <f>IF($A322="","",SUMIFS('Petty expenses'!$E$3:$E$1002,'Petty expenses'!$A$3:$A$1002,$A322,'Petty expenses'!$B$3:$B$1002,$B322,'Petty expenses'!$C$3:$C$1002,$C322))</f>
        <v/>
      </c>
      <c r="N322" s="13">
        <f>IF($A322="","",$F322+$H322-$M322)</f>
        <v/>
      </c>
      <c r="O322" s="5" t="n"/>
      <c r="P322" s="13">
        <f>IF(OR($A322="",$O322=""),"",$O322-$N322)</f>
        <v/>
      </c>
      <c r="Q322" s="4" t="n"/>
      <c r="R322" s="5" t="n"/>
      <c r="S322" s="4" t="n"/>
      <c r="T322" s="7">
        <f>IF(OR($A322="",$O322=""),"",IF($P322=0,"Balanced",IF($Q322="","Reason needed",IF($P322&lt;0,"Short","Over"))))</f>
        <v/>
      </c>
      <c r="U322" s="13">
        <f>IF($A322="","",$H322+$I322+$J322+$K322)</f>
        <v/>
      </c>
      <c r="V322" s="14">
        <f>IF($A322="","",DATE(YEAR($A322),MONTH($A322),1))</f>
        <v/>
      </c>
      <c r="W322" s="7">
        <f>IF($A322="","",$A322&amp;"|"&amp;$B322&amp;"|"&amp;$C322)</f>
        <v/>
      </c>
    </row>
    <row r="323">
      <c r="A323" s="12" t="n"/>
      <c r="B323" s="4" t="n"/>
      <c r="C323" s="4" t="n"/>
      <c r="D323" s="4" t="n"/>
      <c r="E323" s="4" t="n"/>
      <c r="F323" s="5" t="n"/>
      <c r="G323" s="5" t="n"/>
      <c r="H323" s="5" t="n"/>
      <c r="I323" s="5" t="n"/>
      <c r="J323" s="5" t="n"/>
      <c r="K323" s="5" t="n"/>
      <c r="L323" s="5" t="n"/>
      <c r="M323" s="13">
        <f>IF($A323="","",SUMIFS('Petty expenses'!$E$3:$E$1002,'Petty expenses'!$A$3:$A$1002,$A323,'Petty expenses'!$B$3:$B$1002,$B323,'Petty expenses'!$C$3:$C$1002,$C323))</f>
        <v/>
      </c>
      <c r="N323" s="13">
        <f>IF($A323="","",$F323+$H323-$M323)</f>
        <v/>
      </c>
      <c r="O323" s="5" t="n"/>
      <c r="P323" s="13">
        <f>IF(OR($A323="",$O323=""),"",$O323-$N323)</f>
        <v/>
      </c>
      <c r="Q323" s="4" t="n"/>
      <c r="R323" s="5" t="n"/>
      <c r="S323" s="4" t="n"/>
      <c r="T323" s="7">
        <f>IF(OR($A323="",$O323=""),"",IF($P323=0,"Balanced",IF($Q323="","Reason needed",IF($P323&lt;0,"Short","Over"))))</f>
        <v/>
      </c>
      <c r="U323" s="13">
        <f>IF($A323="","",$H323+$I323+$J323+$K323)</f>
        <v/>
      </c>
      <c r="V323" s="14">
        <f>IF($A323="","",DATE(YEAR($A323),MONTH($A323),1))</f>
        <v/>
      </c>
      <c r="W323" s="7">
        <f>IF($A323="","",$A323&amp;"|"&amp;$B323&amp;"|"&amp;$C323)</f>
        <v/>
      </c>
    </row>
    <row r="324">
      <c r="A324" s="12" t="n"/>
      <c r="B324" s="4" t="n"/>
      <c r="C324" s="4" t="n"/>
      <c r="D324" s="4" t="n"/>
      <c r="E324" s="4" t="n"/>
      <c r="F324" s="5" t="n"/>
      <c r="G324" s="5" t="n"/>
      <c r="H324" s="5" t="n"/>
      <c r="I324" s="5" t="n"/>
      <c r="J324" s="5" t="n"/>
      <c r="K324" s="5" t="n"/>
      <c r="L324" s="5" t="n"/>
      <c r="M324" s="13">
        <f>IF($A324="","",SUMIFS('Petty expenses'!$E$3:$E$1002,'Petty expenses'!$A$3:$A$1002,$A324,'Petty expenses'!$B$3:$B$1002,$B324,'Petty expenses'!$C$3:$C$1002,$C324))</f>
        <v/>
      </c>
      <c r="N324" s="13">
        <f>IF($A324="","",$F324+$H324-$M324)</f>
        <v/>
      </c>
      <c r="O324" s="5" t="n"/>
      <c r="P324" s="13">
        <f>IF(OR($A324="",$O324=""),"",$O324-$N324)</f>
        <v/>
      </c>
      <c r="Q324" s="4" t="n"/>
      <c r="R324" s="5" t="n"/>
      <c r="S324" s="4" t="n"/>
      <c r="T324" s="7">
        <f>IF(OR($A324="",$O324=""),"",IF($P324=0,"Balanced",IF($Q324="","Reason needed",IF($P324&lt;0,"Short","Over"))))</f>
        <v/>
      </c>
      <c r="U324" s="13">
        <f>IF($A324="","",$H324+$I324+$J324+$K324)</f>
        <v/>
      </c>
      <c r="V324" s="14">
        <f>IF($A324="","",DATE(YEAR($A324),MONTH($A324),1))</f>
        <v/>
      </c>
      <c r="W324" s="7">
        <f>IF($A324="","",$A324&amp;"|"&amp;$B324&amp;"|"&amp;$C324)</f>
        <v/>
      </c>
    </row>
    <row r="325">
      <c r="A325" s="12" t="n"/>
      <c r="B325" s="4" t="n"/>
      <c r="C325" s="4" t="n"/>
      <c r="D325" s="4" t="n"/>
      <c r="E325" s="4" t="n"/>
      <c r="F325" s="5" t="n"/>
      <c r="G325" s="5" t="n"/>
      <c r="H325" s="5" t="n"/>
      <c r="I325" s="5" t="n"/>
      <c r="J325" s="5" t="n"/>
      <c r="K325" s="5" t="n"/>
      <c r="L325" s="5" t="n"/>
      <c r="M325" s="13">
        <f>IF($A325="","",SUMIFS('Petty expenses'!$E$3:$E$1002,'Petty expenses'!$A$3:$A$1002,$A325,'Petty expenses'!$B$3:$B$1002,$B325,'Petty expenses'!$C$3:$C$1002,$C325))</f>
        <v/>
      </c>
      <c r="N325" s="13">
        <f>IF($A325="","",$F325+$H325-$M325)</f>
        <v/>
      </c>
      <c r="O325" s="5" t="n"/>
      <c r="P325" s="13">
        <f>IF(OR($A325="",$O325=""),"",$O325-$N325)</f>
        <v/>
      </c>
      <c r="Q325" s="4" t="n"/>
      <c r="R325" s="5" t="n"/>
      <c r="S325" s="4" t="n"/>
      <c r="T325" s="7">
        <f>IF(OR($A325="",$O325=""),"",IF($P325=0,"Balanced",IF($Q325="","Reason needed",IF($P325&lt;0,"Short","Over"))))</f>
        <v/>
      </c>
      <c r="U325" s="13">
        <f>IF($A325="","",$H325+$I325+$J325+$K325)</f>
        <v/>
      </c>
      <c r="V325" s="14">
        <f>IF($A325="","",DATE(YEAR($A325),MONTH($A325),1))</f>
        <v/>
      </c>
      <c r="W325" s="7">
        <f>IF($A325="","",$A325&amp;"|"&amp;$B325&amp;"|"&amp;$C325)</f>
        <v/>
      </c>
    </row>
    <row r="326">
      <c r="A326" s="12" t="n"/>
      <c r="B326" s="4" t="n"/>
      <c r="C326" s="4" t="n"/>
      <c r="D326" s="4" t="n"/>
      <c r="E326" s="4" t="n"/>
      <c r="F326" s="5" t="n"/>
      <c r="G326" s="5" t="n"/>
      <c r="H326" s="5" t="n"/>
      <c r="I326" s="5" t="n"/>
      <c r="J326" s="5" t="n"/>
      <c r="K326" s="5" t="n"/>
      <c r="L326" s="5" t="n"/>
      <c r="M326" s="13">
        <f>IF($A326="","",SUMIFS('Petty expenses'!$E$3:$E$1002,'Petty expenses'!$A$3:$A$1002,$A326,'Petty expenses'!$B$3:$B$1002,$B326,'Petty expenses'!$C$3:$C$1002,$C326))</f>
        <v/>
      </c>
      <c r="N326" s="13">
        <f>IF($A326="","",$F326+$H326-$M326)</f>
        <v/>
      </c>
      <c r="O326" s="5" t="n"/>
      <c r="P326" s="13">
        <f>IF(OR($A326="",$O326=""),"",$O326-$N326)</f>
        <v/>
      </c>
      <c r="Q326" s="4" t="n"/>
      <c r="R326" s="5" t="n"/>
      <c r="S326" s="4" t="n"/>
      <c r="T326" s="7">
        <f>IF(OR($A326="",$O326=""),"",IF($P326=0,"Balanced",IF($Q326="","Reason needed",IF($P326&lt;0,"Short","Over"))))</f>
        <v/>
      </c>
      <c r="U326" s="13">
        <f>IF($A326="","",$H326+$I326+$J326+$K326)</f>
        <v/>
      </c>
      <c r="V326" s="14">
        <f>IF($A326="","",DATE(YEAR($A326),MONTH($A326),1))</f>
        <v/>
      </c>
      <c r="W326" s="7">
        <f>IF($A326="","",$A326&amp;"|"&amp;$B326&amp;"|"&amp;$C326)</f>
        <v/>
      </c>
    </row>
    <row r="327">
      <c r="A327" s="12" t="n"/>
      <c r="B327" s="4" t="n"/>
      <c r="C327" s="4" t="n"/>
      <c r="D327" s="4" t="n"/>
      <c r="E327" s="4" t="n"/>
      <c r="F327" s="5" t="n"/>
      <c r="G327" s="5" t="n"/>
      <c r="H327" s="5" t="n"/>
      <c r="I327" s="5" t="n"/>
      <c r="J327" s="5" t="n"/>
      <c r="K327" s="5" t="n"/>
      <c r="L327" s="5" t="n"/>
      <c r="M327" s="13">
        <f>IF($A327="","",SUMIFS('Petty expenses'!$E$3:$E$1002,'Petty expenses'!$A$3:$A$1002,$A327,'Petty expenses'!$B$3:$B$1002,$B327,'Petty expenses'!$C$3:$C$1002,$C327))</f>
        <v/>
      </c>
      <c r="N327" s="13">
        <f>IF($A327="","",$F327+$H327-$M327)</f>
        <v/>
      </c>
      <c r="O327" s="5" t="n"/>
      <c r="P327" s="13">
        <f>IF(OR($A327="",$O327=""),"",$O327-$N327)</f>
        <v/>
      </c>
      <c r="Q327" s="4" t="n"/>
      <c r="R327" s="5" t="n"/>
      <c r="S327" s="4" t="n"/>
      <c r="T327" s="7">
        <f>IF(OR($A327="",$O327=""),"",IF($P327=0,"Balanced",IF($Q327="","Reason needed",IF($P327&lt;0,"Short","Over"))))</f>
        <v/>
      </c>
      <c r="U327" s="13">
        <f>IF($A327="","",$H327+$I327+$J327+$K327)</f>
        <v/>
      </c>
      <c r="V327" s="14">
        <f>IF($A327="","",DATE(YEAR($A327),MONTH($A327),1))</f>
        <v/>
      </c>
      <c r="W327" s="7">
        <f>IF($A327="","",$A327&amp;"|"&amp;$B327&amp;"|"&amp;$C327)</f>
        <v/>
      </c>
    </row>
    <row r="328">
      <c r="A328" s="12" t="n"/>
      <c r="B328" s="4" t="n"/>
      <c r="C328" s="4" t="n"/>
      <c r="D328" s="4" t="n"/>
      <c r="E328" s="4" t="n"/>
      <c r="F328" s="5" t="n"/>
      <c r="G328" s="5" t="n"/>
      <c r="H328" s="5" t="n"/>
      <c r="I328" s="5" t="n"/>
      <c r="J328" s="5" t="n"/>
      <c r="K328" s="5" t="n"/>
      <c r="L328" s="5" t="n"/>
      <c r="M328" s="13">
        <f>IF($A328="","",SUMIFS('Petty expenses'!$E$3:$E$1002,'Petty expenses'!$A$3:$A$1002,$A328,'Petty expenses'!$B$3:$B$1002,$B328,'Petty expenses'!$C$3:$C$1002,$C328))</f>
        <v/>
      </c>
      <c r="N328" s="13">
        <f>IF($A328="","",$F328+$H328-$M328)</f>
        <v/>
      </c>
      <c r="O328" s="5" t="n"/>
      <c r="P328" s="13">
        <f>IF(OR($A328="",$O328=""),"",$O328-$N328)</f>
        <v/>
      </c>
      <c r="Q328" s="4" t="n"/>
      <c r="R328" s="5" t="n"/>
      <c r="S328" s="4" t="n"/>
      <c r="T328" s="7">
        <f>IF(OR($A328="",$O328=""),"",IF($P328=0,"Balanced",IF($Q328="","Reason needed",IF($P328&lt;0,"Short","Over"))))</f>
        <v/>
      </c>
      <c r="U328" s="13">
        <f>IF($A328="","",$H328+$I328+$J328+$K328)</f>
        <v/>
      </c>
      <c r="V328" s="14">
        <f>IF($A328="","",DATE(YEAR($A328),MONTH($A328),1))</f>
        <v/>
      </c>
      <c r="W328" s="7">
        <f>IF($A328="","",$A328&amp;"|"&amp;$B328&amp;"|"&amp;$C328)</f>
        <v/>
      </c>
    </row>
    <row r="329">
      <c r="A329" s="12" t="n"/>
      <c r="B329" s="4" t="n"/>
      <c r="C329" s="4" t="n"/>
      <c r="D329" s="4" t="n"/>
      <c r="E329" s="4" t="n"/>
      <c r="F329" s="5" t="n"/>
      <c r="G329" s="5" t="n"/>
      <c r="H329" s="5" t="n"/>
      <c r="I329" s="5" t="n"/>
      <c r="J329" s="5" t="n"/>
      <c r="K329" s="5" t="n"/>
      <c r="L329" s="5" t="n"/>
      <c r="M329" s="13">
        <f>IF($A329="","",SUMIFS('Petty expenses'!$E$3:$E$1002,'Petty expenses'!$A$3:$A$1002,$A329,'Petty expenses'!$B$3:$B$1002,$B329,'Petty expenses'!$C$3:$C$1002,$C329))</f>
        <v/>
      </c>
      <c r="N329" s="13">
        <f>IF($A329="","",$F329+$H329-$M329)</f>
        <v/>
      </c>
      <c r="O329" s="5" t="n"/>
      <c r="P329" s="13">
        <f>IF(OR($A329="",$O329=""),"",$O329-$N329)</f>
        <v/>
      </c>
      <c r="Q329" s="4" t="n"/>
      <c r="R329" s="5" t="n"/>
      <c r="S329" s="4" t="n"/>
      <c r="T329" s="7">
        <f>IF(OR($A329="",$O329=""),"",IF($P329=0,"Balanced",IF($Q329="","Reason needed",IF($P329&lt;0,"Short","Over"))))</f>
        <v/>
      </c>
      <c r="U329" s="13">
        <f>IF($A329="","",$H329+$I329+$J329+$K329)</f>
        <v/>
      </c>
      <c r="V329" s="14">
        <f>IF($A329="","",DATE(YEAR($A329),MONTH($A329),1))</f>
        <v/>
      </c>
      <c r="W329" s="7">
        <f>IF($A329="","",$A329&amp;"|"&amp;$B329&amp;"|"&amp;$C329)</f>
        <v/>
      </c>
    </row>
    <row r="330">
      <c r="A330" s="12" t="n"/>
      <c r="B330" s="4" t="n"/>
      <c r="C330" s="4" t="n"/>
      <c r="D330" s="4" t="n"/>
      <c r="E330" s="4" t="n"/>
      <c r="F330" s="5" t="n"/>
      <c r="G330" s="5" t="n"/>
      <c r="H330" s="5" t="n"/>
      <c r="I330" s="5" t="n"/>
      <c r="J330" s="5" t="n"/>
      <c r="K330" s="5" t="n"/>
      <c r="L330" s="5" t="n"/>
      <c r="M330" s="13">
        <f>IF($A330="","",SUMIFS('Petty expenses'!$E$3:$E$1002,'Petty expenses'!$A$3:$A$1002,$A330,'Petty expenses'!$B$3:$B$1002,$B330,'Petty expenses'!$C$3:$C$1002,$C330))</f>
        <v/>
      </c>
      <c r="N330" s="13">
        <f>IF($A330="","",$F330+$H330-$M330)</f>
        <v/>
      </c>
      <c r="O330" s="5" t="n"/>
      <c r="P330" s="13">
        <f>IF(OR($A330="",$O330=""),"",$O330-$N330)</f>
        <v/>
      </c>
      <c r="Q330" s="4" t="n"/>
      <c r="R330" s="5" t="n"/>
      <c r="S330" s="4" t="n"/>
      <c r="T330" s="7">
        <f>IF(OR($A330="",$O330=""),"",IF($P330=0,"Balanced",IF($Q330="","Reason needed",IF($P330&lt;0,"Short","Over"))))</f>
        <v/>
      </c>
      <c r="U330" s="13">
        <f>IF($A330="","",$H330+$I330+$J330+$K330)</f>
        <v/>
      </c>
      <c r="V330" s="14">
        <f>IF($A330="","",DATE(YEAR($A330),MONTH($A330),1))</f>
        <v/>
      </c>
      <c r="W330" s="7">
        <f>IF($A330="","",$A330&amp;"|"&amp;$B330&amp;"|"&amp;$C330)</f>
        <v/>
      </c>
    </row>
    <row r="331">
      <c r="A331" s="12" t="n"/>
      <c r="B331" s="4" t="n"/>
      <c r="C331" s="4" t="n"/>
      <c r="D331" s="4" t="n"/>
      <c r="E331" s="4" t="n"/>
      <c r="F331" s="5" t="n"/>
      <c r="G331" s="5" t="n"/>
      <c r="H331" s="5" t="n"/>
      <c r="I331" s="5" t="n"/>
      <c r="J331" s="5" t="n"/>
      <c r="K331" s="5" t="n"/>
      <c r="L331" s="5" t="n"/>
      <c r="M331" s="13">
        <f>IF($A331="","",SUMIFS('Petty expenses'!$E$3:$E$1002,'Petty expenses'!$A$3:$A$1002,$A331,'Petty expenses'!$B$3:$B$1002,$B331,'Petty expenses'!$C$3:$C$1002,$C331))</f>
        <v/>
      </c>
      <c r="N331" s="13">
        <f>IF($A331="","",$F331+$H331-$M331)</f>
        <v/>
      </c>
      <c r="O331" s="5" t="n"/>
      <c r="P331" s="13">
        <f>IF(OR($A331="",$O331=""),"",$O331-$N331)</f>
        <v/>
      </c>
      <c r="Q331" s="4" t="n"/>
      <c r="R331" s="5" t="n"/>
      <c r="S331" s="4" t="n"/>
      <c r="T331" s="7">
        <f>IF(OR($A331="",$O331=""),"",IF($P331=0,"Balanced",IF($Q331="","Reason needed",IF($P331&lt;0,"Short","Over"))))</f>
        <v/>
      </c>
      <c r="U331" s="13">
        <f>IF($A331="","",$H331+$I331+$J331+$K331)</f>
        <v/>
      </c>
      <c r="V331" s="14">
        <f>IF($A331="","",DATE(YEAR($A331),MONTH($A331),1))</f>
        <v/>
      </c>
      <c r="W331" s="7">
        <f>IF($A331="","",$A331&amp;"|"&amp;$B331&amp;"|"&amp;$C331)</f>
        <v/>
      </c>
    </row>
    <row r="332">
      <c r="A332" s="12" t="n"/>
      <c r="B332" s="4" t="n"/>
      <c r="C332" s="4" t="n"/>
      <c r="D332" s="4" t="n"/>
      <c r="E332" s="4" t="n"/>
      <c r="F332" s="5" t="n"/>
      <c r="G332" s="5" t="n"/>
      <c r="H332" s="5" t="n"/>
      <c r="I332" s="5" t="n"/>
      <c r="J332" s="5" t="n"/>
      <c r="K332" s="5" t="n"/>
      <c r="L332" s="5" t="n"/>
      <c r="M332" s="13">
        <f>IF($A332="","",SUMIFS('Petty expenses'!$E$3:$E$1002,'Petty expenses'!$A$3:$A$1002,$A332,'Petty expenses'!$B$3:$B$1002,$B332,'Petty expenses'!$C$3:$C$1002,$C332))</f>
        <v/>
      </c>
      <c r="N332" s="13">
        <f>IF($A332="","",$F332+$H332-$M332)</f>
        <v/>
      </c>
      <c r="O332" s="5" t="n"/>
      <c r="P332" s="13">
        <f>IF(OR($A332="",$O332=""),"",$O332-$N332)</f>
        <v/>
      </c>
      <c r="Q332" s="4" t="n"/>
      <c r="R332" s="5" t="n"/>
      <c r="S332" s="4" t="n"/>
      <c r="T332" s="7">
        <f>IF(OR($A332="",$O332=""),"",IF($P332=0,"Balanced",IF($Q332="","Reason needed",IF($P332&lt;0,"Short","Over"))))</f>
        <v/>
      </c>
      <c r="U332" s="13">
        <f>IF($A332="","",$H332+$I332+$J332+$K332)</f>
        <v/>
      </c>
      <c r="V332" s="14">
        <f>IF($A332="","",DATE(YEAR($A332),MONTH($A332),1))</f>
        <v/>
      </c>
      <c r="W332" s="7">
        <f>IF($A332="","",$A332&amp;"|"&amp;$B332&amp;"|"&amp;$C332)</f>
        <v/>
      </c>
    </row>
    <row r="333">
      <c r="A333" s="12" t="n"/>
      <c r="B333" s="4" t="n"/>
      <c r="C333" s="4" t="n"/>
      <c r="D333" s="4" t="n"/>
      <c r="E333" s="4" t="n"/>
      <c r="F333" s="5" t="n"/>
      <c r="G333" s="5" t="n"/>
      <c r="H333" s="5" t="n"/>
      <c r="I333" s="5" t="n"/>
      <c r="J333" s="5" t="n"/>
      <c r="K333" s="5" t="n"/>
      <c r="L333" s="5" t="n"/>
      <c r="M333" s="13">
        <f>IF($A333="","",SUMIFS('Petty expenses'!$E$3:$E$1002,'Petty expenses'!$A$3:$A$1002,$A333,'Petty expenses'!$B$3:$B$1002,$B333,'Petty expenses'!$C$3:$C$1002,$C333))</f>
        <v/>
      </c>
      <c r="N333" s="13">
        <f>IF($A333="","",$F333+$H333-$M333)</f>
        <v/>
      </c>
      <c r="O333" s="5" t="n"/>
      <c r="P333" s="13">
        <f>IF(OR($A333="",$O333=""),"",$O333-$N333)</f>
        <v/>
      </c>
      <c r="Q333" s="4" t="n"/>
      <c r="R333" s="5" t="n"/>
      <c r="S333" s="4" t="n"/>
      <c r="T333" s="7">
        <f>IF(OR($A333="",$O333=""),"",IF($P333=0,"Balanced",IF($Q333="","Reason needed",IF($P333&lt;0,"Short","Over"))))</f>
        <v/>
      </c>
      <c r="U333" s="13">
        <f>IF($A333="","",$H333+$I333+$J333+$K333)</f>
        <v/>
      </c>
      <c r="V333" s="14">
        <f>IF($A333="","",DATE(YEAR($A333),MONTH($A333),1))</f>
        <v/>
      </c>
      <c r="W333" s="7">
        <f>IF($A333="","",$A333&amp;"|"&amp;$B333&amp;"|"&amp;$C333)</f>
        <v/>
      </c>
    </row>
    <row r="334">
      <c r="A334" s="12" t="n"/>
      <c r="B334" s="4" t="n"/>
      <c r="C334" s="4" t="n"/>
      <c r="D334" s="4" t="n"/>
      <c r="E334" s="4" t="n"/>
      <c r="F334" s="5" t="n"/>
      <c r="G334" s="5" t="n"/>
      <c r="H334" s="5" t="n"/>
      <c r="I334" s="5" t="n"/>
      <c r="J334" s="5" t="n"/>
      <c r="K334" s="5" t="n"/>
      <c r="L334" s="5" t="n"/>
      <c r="M334" s="13">
        <f>IF($A334="","",SUMIFS('Petty expenses'!$E$3:$E$1002,'Petty expenses'!$A$3:$A$1002,$A334,'Petty expenses'!$B$3:$B$1002,$B334,'Petty expenses'!$C$3:$C$1002,$C334))</f>
        <v/>
      </c>
      <c r="N334" s="13">
        <f>IF($A334="","",$F334+$H334-$M334)</f>
        <v/>
      </c>
      <c r="O334" s="5" t="n"/>
      <c r="P334" s="13">
        <f>IF(OR($A334="",$O334=""),"",$O334-$N334)</f>
        <v/>
      </c>
      <c r="Q334" s="4" t="n"/>
      <c r="R334" s="5" t="n"/>
      <c r="S334" s="4" t="n"/>
      <c r="T334" s="7">
        <f>IF(OR($A334="",$O334=""),"",IF($P334=0,"Balanced",IF($Q334="","Reason needed",IF($P334&lt;0,"Short","Over"))))</f>
        <v/>
      </c>
      <c r="U334" s="13">
        <f>IF($A334="","",$H334+$I334+$J334+$K334)</f>
        <v/>
      </c>
      <c r="V334" s="14">
        <f>IF($A334="","",DATE(YEAR($A334),MONTH($A334),1))</f>
        <v/>
      </c>
      <c r="W334" s="7">
        <f>IF($A334="","",$A334&amp;"|"&amp;$B334&amp;"|"&amp;$C334)</f>
        <v/>
      </c>
    </row>
    <row r="335">
      <c r="A335" s="12" t="n"/>
      <c r="B335" s="4" t="n"/>
      <c r="C335" s="4" t="n"/>
      <c r="D335" s="4" t="n"/>
      <c r="E335" s="4" t="n"/>
      <c r="F335" s="5" t="n"/>
      <c r="G335" s="5" t="n"/>
      <c r="H335" s="5" t="n"/>
      <c r="I335" s="5" t="n"/>
      <c r="J335" s="5" t="n"/>
      <c r="K335" s="5" t="n"/>
      <c r="L335" s="5" t="n"/>
      <c r="M335" s="13">
        <f>IF($A335="","",SUMIFS('Petty expenses'!$E$3:$E$1002,'Petty expenses'!$A$3:$A$1002,$A335,'Petty expenses'!$B$3:$B$1002,$B335,'Petty expenses'!$C$3:$C$1002,$C335))</f>
        <v/>
      </c>
      <c r="N335" s="13">
        <f>IF($A335="","",$F335+$H335-$M335)</f>
        <v/>
      </c>
      <c r="O335" s="5" t="n"/>
      <c r="P335" s="13">
        <f>IF(OR($A335="",$O335=""),"",$O335-$N335)</f>
        <v/>
      </c>
      <c r="Q335" s="4" t="n"/>
      <c r="R335" s="5" t="n"/>
      <c r="S335" s="4" t="n"/>
      <c r="T335" s="7">
        <f>IF(OR($A335="",$O335=""),"",IF($P335=0,"Balanced",IF($Q335="","Reason needed",IF($P335&lt;0,"Short","Over"))))</f>
        <v/>
      </c>
      <c r="U335" s="13">
        <f>IF($A335="","",$H335+$I335+$J335+$K335)</f>
        <v/>
      </c>
      <c r="V335" s="14">
        <f>IF($A335="","",DATE(YEAR($A335),MONTH($A335),1))</f>
        <v/>
      </c>
      <c r="W335" s="7">
        <f>IF($A335="","",$A335&amp;"|"&amp;$B335&amp;"|"&amp;$C335)</f>
        <v/>
      </c>
    </row>
    <row r="336">
      <c r="A336" s="12" t="n"/>
      <c r="B336" s="4" t="n"/>
      <c r="C336" s="4" t="n"/>
      <c r="D336" s="4" t="n"/>
      <c r="E336" s="4" t="n"/>
      <c r="F336" s="5" t="n"/>
      <c r="G336" s="5" t="n"/>
      <c r="H336" s="5" t="n"/>
      <c r="I336" s="5" t="n"/>
      <c r="J336" s="5" t="n"/>
      <c r="K336" s="5" t="n"/>
      <c r="L336" s="5" t="n"/>
      <c r="M336" s="13">
        <f>IF($A336="","",SUMIFS('Petty expenses'!$E$3:$E$1002,'Petty expenses'!$A$3:$A$1002,$A336,'Petty expenses'!$B$3:$B$1002,$B336,'Petty expenses'!$C$3:$C$1002,$C336))</f>
        <v/>
      </c>
      <c r="N336" s="13">
        <f>IF($A336="","",$F336+$H336-$M336)</f>
        <v/>
      </c>
      <c r="O336" s="5" t="n"/>
      <c r="P336" s="13">
        <f>IF(OR($A336="",$O336=""),"",$O336-$N336)</f>
        <v/>
      </c>
      <c r="Q336" s="4" t="n"/>
      <c r="R336" s="5" t="n"/>
      <c r="S336" s="4" t="n"/>
      <c r="T336" s="7">
        <f>IF(OR($A336="",$O336=""),"",IF($P336=0,"Balanced",IF($Q336="","Reason needed",IF($P336&lt;0,"Short","Over"))))</f>
        <v/>
      </c>
      <c r="U336" s="13">
        <f>IF($A336="","",$H336+$I336+$J336+$K336)</f>
        <v/>
      </c>
      <c r="V336" s="14">
        <f>IF($A336="","",DATE(YEAR($A336),MONTH($A336),1))</f>
        <v/>
      </c>
      <c r="W336" s="7">
        <f>IF($A336="","",$A336&amp;"|"&amp;$B336&amp;"|"&amp;$C336)</f>
        <v/>
      </c>
    </row>
    <row r="337">
      <c r="A337" s="12" t="n"/>
      <c r="B337" s="4" t="n"/>
      <c r="C337" s="4" t="n"/>
      <c r="D337" s="4" t="n"/>
      <c r="E337" s="4" t="n"/>
      <c r="F337" s="5" t="n"/>
      <c r="G337" s="5" t="n"/>
      <c r="H337" s="5" t="n"/>
      <c r="I337" s="5" t="n"/>
      <c r="J337" s="5" t="n"/>
      <c r="K337" s="5" t="n"/>
      <c r="L337" s="5" t="n"/>
      <c r="M337" s="13">
        <f>IF($A337="","",SUMIFS('Petty expenses'!$E$3:$E$1002,'Petty expenses'!$A$3:$A$1002,$A337,'Petty expenses'!$B$3:$B$1002,$B337,'Petty expenses'!$C$3:$C$1002,$C337))</f>
        <v/>
      </c>
      <c r="N337" s="13">
        <f>IF($A337="","",$F337+$H337-$M337)</f>
        <v/>
      </c>
      <c r="O337" s="5" t="n"/>
      <c r="P337" s="13">
        <f>IF(OR($A337="",$O337=""),"",$O337-$N337)</f>
        <v/>
      </c>
      <c r="Q337" s="4" t="n"/>
      <c r="R337" s="5" t="n"/>
      <c r="S337" s="4" t="n"/>
      <c r="T337" s="7">
        <f>IF(OR($A337="",$O337=""),"",IF($P337=0,"Balanced",IF($Q337="","Reason needed",IF($P337&lt;0,"Short","Over"))))</f>
        <v/>
      </c>
      <c r="U337" s="13">
        <f>IF($A337="","",$H337+$I337+$J337+$K337)</f>
        <v/>
      </c>
      <c r="V337" s="14">
        <f>IF($A337="","",DATE(YEAR($A337),MONTH($A337),1))</f>
        <v/>
      </c>
      <c r="W337" s="7">
        <f>IF($A337="","",$A337&amp;"|"&amp;$B337&amp;"|"&amp;$C337)</f>
        <v/>
      </c>
    </row>
    <row r="338">
      <c r="A338" s="12" t="n"/>
      <c r="B338" s="4" t="n"/>
      <c r="C338" s="4" t="n"/>
      <c r="D338" s="4" t="n"/>
      <c r="E338" s="4" t="n"/>
      <c r="F338" s="5" t="n"/>
      <c r="G338" s="5" t="n"/>
      <c r="H338" s="5" t="n"/>
      <c r="I338" s="5" t="n"/>
      <c r="J338" s="5" t="n"/>
      <c r="K338" s="5" t="n"/>
      <c r="L338" s="5" t="n"/>
      <c r="M338" s="13">
        <f>IF($A338="","",SUMIFS('Petty expenses'!$E$3:$E$1002,'Petty expenses'!$A$3:$A$1002,$A338,'Petty expenses'!$B$3:$B$1002,$B338,'Petty expenses'!$C$3:$C$1002,$C338))</f>
        <v/>
      </c>
      <c r="N338" s="13">
        <f>IF($A338="","",$F338+$H338-$M338)</f>
        <v/>
      </c>
      <c r="O338" s="5" t="n"/>
      <c r="P338" s="13">
        <f>IF(OR($A338="",$O338=""),"",$O338-$N338)</f>
        <v/>
      </c>
      <c r="Q338" s="4" t="n"/>
      <c r="R338" s="5" t="n"/>
      <c r="S338" s="4" t="n"/>
      <c r="T338" s="7">
        <f>IF(OR($A338="",$O338=""),"",IF($P338=0,"Balanced",IF($Q338="","Reason needed",IF($P338&lt;0,"Short","Over"))))</f>
        <v/>
      </c>
      <c r="U338" s="13">
        <f>IF($A338="","",$H338+$I338+$J338+$K338)</f>
        <v/>
      </c>
      <c r="V338" s="14">
        <f>IF($A338="","",DATE(YEAR($A338),MONTH($A338),1))</f>
        <v/>
      </c>
      <c r="W338" s="7">
        <f>IF($A338="","",$A338&amp;"|"&amp;$B338&amp;"|"&amp;$C338)</f>
        <v/>
      </c>
    </row>
    <row r="339">
      <c r="A339" s="12" t="n"/>
      <c r="B339" s="4" t="n"/>
      <c r="C339" s="4" t="n"/>
      <c r="D339" s="4" t="n"/>
      <c r="E339" s="4" t="n"/>
      <c r="F339" s="5" t="n"/>
      <c r="G339" s="5" t="n"/>
      <c r="H339" s="5" t="n"/>
      <c r="I339" s="5" t="n"/>
      <c r="J339" s="5" t="n"/>
      <c r="K339" s="5" t="n"/>
      <c r="L339" s="5" t="n"/>
      <c r="M339" s="13">
        <f>IF($A339="","",SUMIFS('Petty expenses'!$E$3:$E$1002,'Petty expenses'!$A$3:$A$1002,$A339,'Petty expenses'!$B$3:$B$1002,$B339,'Petty expenses'!$C$3:$C$1002,$C339))</f>
        <v/>
      </c>
      <c r="N339" s="13">
        <f>IF($A339="","",$F339+$H339-$M339)</f>
        <v/>
      </c>
      <c r="O339" s="5" t="n"/>
      <c r="P339" s="13">
        <f>IF(OR($A339="",$O339=""),"",$O339-$N339)</f>
        <v/>
      </c>
      <c r="Q339" s="4" t="n"/>
      <c r="R339" s="5" t="n"/>
      <c r="S339" s="4" t="n"/>
      <c r="T339" s="7">
        <f>IF(OR($A339="",$O339=""),"",IF($P339=0,"Balanced",IF($Q339="","Reason needed",IF($P339&lt;0,"Short","Over"))))</f>
        <v/>
      </c>
      <c r="U339" s="13">
        <f>IF($A339="","",$H339+$I339+$J339+$K339)</f>
        <v/>
      </c>
      <c r="V339" s="14">
        <f>IF($A339="","",DATE(YEAR($A339),MONTH($A339),1))</f>
        <v/>
      </c>
      <c r="W339" s="7">
        <f>IF($A339="","",$A339&amp;"|"&amp;$B339&amp;"|"&amp;$C339)</f>
        <v/>
      </c>
    </row>
    <row r="340">
      <c r="A340" s="12" t="n"/>
      <c r="B340" s="4" t="n"/>
      <c r="C340" s="4" t="n"/>
      <c r="D340" s="4" t="n"/>
      <c r="E340" s="4" t="n"/>
      <c r="F340" s="5" t="n"/>
      <c r="G340" s="5" t="n"/>
      <c r="H340" s="5" t="n"/>
      <c r="I340" s="5" t="n"/>
      <c r="J340" s="5" t="n"/>
      <c r="K340" s="5" t="n"/>
      <c r="L340" s="5" t="n"/>
      <c r="M340" s="13">
        <f>IF($A340="","",SUMIFS('Petty expenses'!$E$3:$E$1002,'Petty expenses'!$A$3:$A$1002,$A340,'Petty expenses'!$B$3:$B$1002,$B340,'Petty expenses'!$C$3:$C$1002,$C340))</f>
        <v/>
      </c>
      <c r="N340" s="13">
        <f>IF($A340="","",$F340+$H340-$M340)</f>
        <v/>
      </c>
      <c r="O340" s="5" t="n"/>
      <c r="P340" s="13">
        <f>IF(OR($A340="",$O340=""),"",$O340-$N340)</f>
        <v/>
      </c>
      <c r="Q340" s="4" t="n"/>
      <c r="R340" s="5" t="n"/>
      <c r="S340" s="4" t="n"/>
      <c r="T340" s="7">
        <f>IF(OR($A340="",$O340=""),"",IF($P340=0,"Balanced",IF($Q340="","Reason needed",IF($P340&lt;0,"Short","Over"))))</f>
        <v/>
      </c>
      <c r="U340" s="13">
        <f>IF($A340="","",$H340+$I340+$J340+$K340)</f>
        <v/>
      </c>
      <c r="V340" s="14">
        <f>IF($A340="","",DATE(YEAR($A340),MONTH($A340),1))</f>
        <v/>
      </c>
      <c r="W340" s="7">
        <f>IF($A340="","",$A340&amp;"|"&amp;$B340&amp;"|"&amp;$C340)</f>
        <v/>
      </c>
    </row>
    <row r="341">
      <c r="A341" s="12" t="n"/>
      <c r="B341" s="4" t="n"/>
      <c r="C341" s="4" t="n"/>
      <c r="D341" s="4" t="n"/>
      <c r="E341" s="4" t="n"/>
      <c r="F341" s="5" t="n"/>
      <c r="G341" s="5" t="n"/>
      <c r="H341" s="5" t="n"/>
      <c r="I341" s="5" t="n"/>
      <c r="J341" s="5" t="n"/>
      <c r="K341" s="5" t="n"/>
      <c r="L341" s="5" t="n"/>
      <c r="M341" s="13">
        <f>IF($A341="","",SUMIFS('Petty expenses'!$E$3:$E$1002,'Petty expenses'!$A$3:$A$1002,$A341,'Petty expenses'!$B$3:$B$1002,$B341,'Petty expenses'!$C$3:$C$1002,$C341))</f>
        <v/>
      </c>
      <c r="N341" s="13">
        <f>IF($A341="","",$F341+$H341-$M341)</f>
        <v/>
      </c>
      <c r="O341" s="5" t="n"/>
      <c r="P341" s="13">
        <f>IF(OR($A341="",$O341=""),"",$O341-$N341)</f>
        <v/>
      </c>
      <c r="Q341" s="4" t="n"/>
      <c r="R341" s="5" t="n"/>
      <c r="S341" s="4" t="n"/>
      <c r="T341" s="7">
        <f>IF(OR($A341="",$O341=""),"",IF($P341=0,"Balanced",IF($Q341="","Reason needed",IF($P341&lt;0,"Short","Over"))))</f>
        <v/>
      </c>
      <c r="U341" s="13">
        <f>IF($A341="","",$H341+$I341+$J341+$K341)</f>
        <v/>
      </c>
      <c r="V341" s="14">
        <f>IF($A341="","",DATE(YEAR($A341),MONTH($A341),1))</f>
        <v/>
      </c>
      <c r="W341" s="7">
        <f>IF($A341="","",$A341&amp;"|"&amp;$B341&amp;"|"&amp;$C341)</f>
        <v/>
      </c>
    </row>
    <row r="342">
      <c r="A342" s="12" t="n"/>
      <c r="B342" s="4" t="n"/>
      <c r="C342" s="4" t="n"/>
      <c r="D342" s="4" t="n"/>
      <c r="E342" s="4" t="n"/>
      <c r="F342" s="5" t="n"/>
      <c r="G342" s="5" t="n"/>
      <c r="H342" s="5" t="n"/>
      <c r="I342" s="5" t="n"/>
      <c r="J342" s="5" t="n"/>
      <c r="K342" s="5" t="n"/>
      <c r="L342" s="5" t="n"/>
      <c r="M342" s="13">
        <f>IF($A342="","",SUMIFS('Petty expenses'!$E$3:$E$1002,'Petty expenses'!$A$3:$A$1002,$A342,'Petty expenses'!$B$3:$B$1002,$B342,'Petty expenses'!$C$3:$C$1002,$C342))</f>
        <v/>
      </c>
      <c r="N342" s="13">
        <f>IF($A342="","",$F342+$H342-$M342)</f>
        <v/>
      </c>
      <c r="O342" s="5" t="n"/>
      <c r="P342" s="13">
        <f>IF(OR($A342="",$O342=""),"",$O342-$N342)</f>
        <v/>
      </c>
      <c r="Q342" s="4" t="n"/>
      <c r="R342" s="5" t="n"/>
      <c r="S342" s="4" t="n"/>
      <c r="T342" s="7">
        <f>IF(OR($A342="",$O342=""),"",IF($P342=0,"Balanced",IF($Q342="","Reason needed",IF($P342&lt;0,"Short","Over"))))</f>
        <v/>
      </c>
      <c r="U342" s="13">
        <f>IF($A342="","",$H342+$I342+$J342+$K342)</f>
        <v/>
      </c>
      <c r="V342" s="14">
        <f>IF($A342="","",DATE(YEAR($A342),MONTH($A342),1))</f>
        <v/>
      </c>
      <c r="W342" s="7">
        <f>IF($A342="","",$A342&amp;"|"&amp;$B342&amp;"|"&amp;$C342)</f>
        <v/>
      </c>
    </row>
    <row r="343">
      <c r="A343" s="12" t="n"/>
      <c r="B343" s="4" t="n"/>
      <c r="C343" s="4" t="n"/>
      <c r="D343" s="4" t="n"/>
      <c r="E343" s="4" t="n"/>
      <c r="F343" s="5" t="n"/>
      <c r="G343" s="5" t="n"/>
      <c r="H343" s="5" t="n"/>
      <c r="I343" s="5" t="n"/>
      <c r="J343" s="5" t="n"/>
      <c r="K343" s="5" t="n"/>
      <c r="L343" s="5" t="n"/>
      <c r="M343" s="13">
        <f>IF($A343="","",SUMIFS('Petty expenses'!$E$3:$E$1002,'Petty expenses'!$A$3:$A$1002,$A343,'Petty expenses'!$B$3:$B$1002,$B343,'Petty expenses'!$C$3:$C$1002,$C343))</f>
        <v/>
      </c>
      <c r="N343" s="13">
        <f>IF($A343="","",$F343+$H343-$M343)</f>
        <v/>
      </c>
      <c r="O343" s="5" t="n"/>
      <c r="P343" s="13">
        <f>IF(OR($A343="",$O343=""),"",$O343-$N343)</f>
        <v/>
      </c>
      <c r="Q343" s="4" t="n"/>
      <c r="R343" s="5" t="n"/>
      <c r="S343" s="4" t="n"/>
      <c r="T343" s="7">
        <f>IF(OR($A343="",$O343=""),"",IF($P343=0,"Balanced",IF($Q343="","Reason needed",IF($P343&lt;0,"Short","Over"))))</f>
        <v/>
      </c>
      <c r="U343" s="13">
        <f>IF($A343="","",$H343+$I343+$J343+$K343)</f>
        <v/>
      </c>
      <c r="V343" s="14">
        <f>IF($A343="","",DATE(YEAR($A343),MONTH($A343),1))</f>
        <v/>
      </c>
      <c r="W343" s="7">
        <f>IF($A343="","",$A343&amp;"|"&amp;$B343&amp;"|"&amp;$C343)</f>
        <v/>
      </c>
    </row>
    <row r="344">
      <c r="A344" s="12" t="n"/>
      <c r="B344" s="4" t="n"/>
      <c r="C344" s="4" t="n"/>
      <c r="D344" s="4" t="n"/>
      <c r="E344" s="4" t="n"/>
      <c r="F344" s="5" t="n"/>
      <c r="G344" s="5" t="n"/>
      <c r="H344" s="5" t="n"/>
      <c r="I344" s="5" t="n"/>
      <c r="J344" s="5" t="n"/>
      <c r="K344" s="5" t="n"/>
      <c r="L344" s="5" t="n"/>
      <c r="M344" s="13">
        <f>IF($A344="","",SUMIFS('Petty expenses'!$E$3:$E$1002,'Petty expenses'!$A$3:$A$1002,$A344,'Petty expenses'!$B$3:$B$1002,$B344,'Petty expenses'!$C$3:$C$1002,$C344))</f>
        <v/>
      </c>
      <c r="N344" s="13">
        <f>IF($A344="","",$F344+$H344-$M344)</f>
        <v/>
      </c>
      <c r="O344" s="5" t="n"/>
      <c r="P344" s="13">
        <f>IF(OR($A344="",$O344=""),"",$O344-$N344)</f>
        <v/>
      </c>
      <c r="Q344" s="4" t="n"/>
      <c r="R344" s="5" t="n"/>
      <c r="S344" s="4" t="n"/>
      <c r="T344" s="7">
        <f>IF(OR($A344="",$O344=""),"",IF($P344=0,"Balanced",IF($Q344="","Reason needed",IF($P344&lt;0,"Short","Over"))))</f>
        <v/>
      </c>
      <c r="U344" s="13">
        <f>IF($A344="","",$H344+$I344+$J344+$K344)</f>
        <v/>
      </c>
      <c r="V344" s="14">
        <f>IF($A344="","",DATE(YEAR($A344),MONTH($A344),1))</f>
        <v/>
      </c>
      <c r="W344" s="7">
        <f>IF($A344="","",$A344&amp;"|"&amp;$B344&amp;"|"&amp;$C344)</f>
        <v/>
      </c>
    </row>
    <row r="345">
      <c r="A345" s="12" t="n"/>
      <c r="B345" s="4" t="n"/>
      <c r="C345" s="4" t="n"/>
      <c r="D345" s="4" t="n"/>
      <c r="E345" s="4" t="n"/>
      <c r="F345" s="5" t="n"/>
      <c r="G345" s="5" t="n"/>
      <c r="H345" s="5" t="n"/>
      <c r="I345" s="5" t="n"/>
      <c r="J345" s="5" t="n"/>
      <c r="K345" s="5" t="n"/>
      <c r="L345" s="5" t="n"/>
      <c r="M345" s="13">
        <f>IF($A345="","",SUMIFS('Petty expenses'!$E$3:$E$1002,'Petty expenses'!$A$3:$A$1002,$A345,'Petty expenses'!$B$3:$B$1002,$B345,'Petty expenses'!$C$3:$C$1002,$C345))</f>
        <v/>
      </c>
      <c r="N345" s="13">
        <f>IF($A345="","",$F345+$H345-$M345)</f>
        <v/>
      </c>
      <c r="O345" s="5" t="n"/>
      <c r="P345" s="13">
        <f>IF(OR($A345="",$O345=""),"",$O345-$N345)</f>
        <v/>
      </c>
      <c r="Q345" s="4" t="n"/>
      <c r="R345" s="5" t="n"/>
      <c r="S345" s="4" t="n"/>
      <c r="T345" s="7">
        <f>IF(OR($A345="",$O345=""),"",IF($P345=0,"Balanced",IF($Q345="","Reason needed",IF($P345&lt;0,"Short","Over"))))</f>
        <v/>
      </c>
      <c r="U345" s="13">
        <f>IF($A345="","",$H345+$I345+$J345+$K345)</f>
        <v/>
      </c>
      <c r="V345" s="14">
        <f>IF($A345="","",DATE(YEAR($A345),MONTH($A345),1))</f>
        <v/>
      </c>
      <c r="W345" s="7">
        <f>IF($A345="","",$A345&amp;"|"&amp;$B345&amp;"|"&amp;$C345)</f>
        <v/>
      </c>
    </row>
    <row r="346">
      <c r="A346" s="12" t="n"/>
      <c r="B346" s="4" t="n"/>
      <c r="C346" s="4" t="n"/>
      <c r="D346" s="4" t="n"/>
      <c r="E346" s="4" t="n"/>
      <c r="F346" s="5" t="n"/>
      <c r="G346" s="5" t="n"/>
      <c r="H346" s="5" t="n"/>
      <c r="I346" s="5" t="n"/>
      <c r="J346" s="5" t="n"/>
      <c r="K346" s="5" t="n"/>
      <c r="L346" s="5" t="n"/>
      <c r="M346" s="13">
        <f>IF($A346="","",SUMIFS('Petty expenses'!$E$3:$E$1002,'Petty expenses'!$A$3:$A$1002,$A346,'Petty expenses'!$B$3:$B$1002,$B346,'Petty expenses'!$C$3:$C$1002,$C346))</f>
        <v/>
      </c>
      <c r="N346" s="13">
        <f>IF($A346="","",$F346+$H346-$M346)</f>
        <v/>
      </c>
      <c r="O346" s="5" t="n"/>
      <c r="P346" s="13">
        <f>IF(OR($A346="",$O346=""),"",$O346-$N346)</f>
        <v/>
      </c>
      <c r="Q346" s="4" t="n"/>
      <c r="R346" s="5" t="n"/>
      <c r="S346" s="4" t="n"/>
      <c r="T346" s="7">
        <f>IF(OR($A346="",$O346=""),"",IF($P346=0,"Balanced",IF($Q346="","Reason needed",IF($P346&lt;0,"Short","Over"))))</f>
        <v/>
      </c>
      <c r="U346" s="13">
        <f>IF($A346="","",$H346+$I346+$J346+$K346)</f>
        <v/>
      </c>
      <c r="V346" s="14">
        <f>IF($A346="","",DATE(YEAR($A346),MONTH($A346),1))</f>
        <v/>
      </c>
      <c r="W346" s="7">
        <f>IF($A346="","",$A346&amp;"|"&amp;$B346&amp;"|"&amp;$C346)</f>
        <v/>
      </c>
    </row>
    <row r="347">
      <c r="A347" s="12" t="n"/>
      <c r="B347" s="4" t="n"/>
      <c r="C347" s="4" t="n"/>
      <c r="D347" s="4" t="n"/>
      <c r="E347" s="4" t="n"/>
      <c r="F347" s="5" t="n"/>
      <c r="G347" s="5" t="n"/>
      <c r="H347" s="5" t="n"/>
      <c r="I347" s="5" t="n"/>
      <c r="J347" s="5" t="n"/>
      <c r="K347" s="5" t="n"/>
      <c r="L347" s="5" t="n"/>
      <c r="M347" s="13">
        <f>IF($A347="","",SUMIFS('Petty expenses'!$E$3:$E$1002,'Petty expenses'!$A$3:$A$1002,$A347,'Petty expenses'!$B$3:$B$1002,$B347,'Petty expenses'!$C$3:$C$1002,$C347))</f>
        <v/>
      </c>
      <c r="N347" s="13">
        <f>IF($A347="","",$F347+$H347-$M347)</f>
        <v/>
      </c>
      <c r="O347" s="5" t="n"/>
      <c r="P347" s="13">
        <f>IF(OR($A347="",$O347=""),"",$O347-$N347)</f>
        <v/>
      </c>
      <c r="Q347" s="4" t="n"/>
      <c r="R347" s="5" t="n"/>
      <c r="S347" s="4" t="n"/>
      <c r="T347" s="7">
        <f>IF(OR($A347="",$O347=""),"",IF($P347=0,"Balanced",IF($Q347="","Reason needed",IF($P347&lt;0,"Short","Over"))))</f>
        <v/>
      </c>
      <c r="U347" s="13">
        <f>IF($A347="","",$H347+$I347+$J347+$K347)</f>
        <v/>
      </c>
      <c r="V347" s="14">
        <f>IF($A347="","",DATE(YEAR($A347),MONTH($A347),1))</f>
        <v/>
      </c>
      <c r="W347" s="7">
        <f>IF($A347="","",$A347&amp;"|"&amp;$B347&amp;"|"&amp;$C347)</f>
        <v/>
      </c>
    </row>
    <row r="348">
      <c r="A348" s="12" t="n"/>
      <c r="B348" s="4" t="n"/>
      <c r="C348" s="4" t="n"/>
      <c r="D348" s="4" t="n"/>
      <c r="E348" s="4" t="n"/>
      <c r="F348" s="5" t="n"/>
      <c r="G348" s="5" t="n"/>
      <c r="H348" s="5" t="n"/>
      <c r="I348" s="5" t="n"/>
      <c r="J348" s="5" t="n"/>
      <c r="K348" s="5" t="n"/>
      <c r="L348" s="5" t="n"/>
      <c r="M348" s="13">
        <f>IF($A348="","",SUMIFS('Petty expenses'!$E$3:$E$1002,'Petty expenses'!$A$3:$A$1002,$A348,'Petty expenses'!$B$3:$B$1002,$B348,'Petty expenses'!$C$3:$C$1002,$C348))</f>
        <v/>
      </c>
      <c r="N348" s="13">
        <f>IF($A348="","",$F348+$H348-$M348)</f>
        <v/>
      </c>
      <c r="O348" s="5" t="n"/>
      <c r="P348" s="13">
        <f>IF(OR($A348="",$O348=""),"",$O348-$N348)</f>
        <v/>
      </c>
      <c r="Q348" s="4" t="n"/>
      <c r="R348" s="5" t="n"/>
      <c r="S348" s="4" t="n"/>
      <c r="T348" s="7">
        <f>IF(OR($A348="",$O348=""),"",IF($P348=0,"Balanced",IF($Q348="","Reason needed",IF($P348&lt;0,"Short","Over"))))</f>
        <v/>
      </c>
      <c r="U348" s="13">
        <f>IF($A348="","",$H348+$I348+$J348+$K348)</f>
        <v/>
      </c>
      <c r="V348" s="14">
        <f>IF($A348="","",DATE(YEAR($A348),MONTH($A348),1))</f>
        <v/>
      </c>
      <c r="W348" s="7">
        <f>IF($A348="","",$A348&amp;"|"&amp;$B348&amp;"|"&amp;$C348)</f>
        <v/>
      </c>
    </row>
    <row r="349">
      <c r="A349" s="12" t="n"/>
      <c r="B349" s="4" t="n"/>
      <c r="C349" s="4" t="n"/>
      <c r="D349" s="4" t="n"/>
      <c r="E349" s="4" t="n"/>
      <c r="F349" s="5" t="n"/>
      <c r="G349" s="5" t="n"/>
      <c r="H349" s="5" t="n"/>
      <c r="I349" s="5" t="n"/>
      <c r="J349" s="5" t="n"/>
      <c r="K349" s="5" t="n"/>
      <c r="L349" s="5" t="n"/>
      <c r="M349" s="13">
        <f>IF($A349="","",SUMIFS('Petty expenses'!$E$3:$E$1002,'Petty expenses'!$A$3:$A$1002,$A349,'Petty expenses'!$B$3:$B$1002,$B349,'Petty expenses'!$C$3:$C$1002,$C349))</f>
        <v/>
      </c>
      <c r="N349" s="13">
        <f>IF($A349="","",$F349+$H349-$M349)</f>
        <v/>
      </c>
      <c r="O349" s="5" t="n"/>
      <c r="P349" s="13">
        <f>IF(OR($A349="",$O349=""),"",$O349-$N349)</f>
        <v/>
      </c>
      <c r="Q349" s="4" t="n"/>
      <c r="R349" s="5" t="n"/>
      <c r="S349" s="4" t="n"/>
      <c r="T349" s="7">
        <f>IF(OR($A349="",$O349=""),"",IF($P349=0,"Balanced",IF($Q349="","Reason needed",IF($P349&lt;0,"Short","Over"))))</f>
        <v/>
      </c>
      <c r="U349" s="13">
        <f>IF($A349="","",$H349+$I349+$J349+$K349)</f>
        <v/>
      </c>
      <c r="V349" s="14">
        <f>IF($A349="","",DATE(YEAR($A349),MONTH($A349),1))</f>
        <v/>
      </c>
      <c r="W349" s="7">
        <f>IF($A349="","",$A349&amp;"|"&amp;$B349&amp;"|"&amp;$C349)</f>
        <v/>
      </c>
    </row>
    <row r="350">
      <c r="A350" s="12" t="n"/>
      <c r="B350" s="4" t="n"/>
      <c r="C350" s="4" t="n"/>
      <c r="D350" s="4" t="n"/>
      <c r="E350" s="4" t="n"/>
      <c r="F350" s="5" t="n"/>
      <c r="G350" s="5" t="n"/>
      <c r="H350" s="5" t="n"/>
      <c r="I350" s="5" t="n"/>
      <c r="J350" s="5" t="n"/>
      <c r="K350" s="5" t="n"/>
      <c r="L350" s="5" t="n"/>
      <c r="M350" s="13">
        <f>IF($A350="","",SUMIFS('Petty expenses'!$E$3:$E$1002,'Petty expenses'!$A$3:$A$1002,$A350,'Petty expenses'!$B$3:$B$1002,$B350,'Petty expenses'!$C$3:$C$1002,$C350))</f>
        <v/>
      </c>
      <c r="N350" s="13">
        <f>IF($A350="","",$F350+$H350-$M350)</f>
        <v/>
      </c>
      <c r="O350" s="5" t="n"/>
      <c r="P350" s="13">
        <f>IF(OR($A350="",$O350=""),"",$O350-$N350)</f>
        <v/>
      </c>
      <c r="Q350" s="4" t="n"/>
      <c r="R350" s="5" t="n"/>
      <c r="S350" s="4" t="n"/>
      <c r="T350" s="7">
        <f>IF(OR($A350="",$O350=""),"",IF($P350=0,"Balanced",IF($Q350="","Reason needed",IF($P350&lt;0,"Short","Over"))))</f>
        <v/>
      </c>
      <c r="U350" s="13">
        <f>IF($A350="","",$H350+$I350+$J350+$K350)</f>
        <v/>
      </c>
      <c r="V350" s="14">
        <f>IF($A350="","",DATE(YEAR($A350),MONTH($A350),1))</f>
        <v/>
      </c>
      <c r="W350" s="7">
        <f>IF($A350="","",$A350&amp;"|"&amp;$B350&amp;"|"&amp;$C350)</f>
        <v/>
      </c>
    </row>
    <row r="351">
      <c r="A351" s="12" t="n"/>
      <c r="B351" s="4" t="n"/>
      <c r="C351" s="4" t="n"/>
      <c r="D351" s="4" t="n"/>
      <c r="E351" s="4" t="n"/>
      <c r="F351" s="5" t="n"/>
      <c r="G351" s="5" t="n"/>
      <c r="H351" s="5" t="n"/>
      <c r="I351" s="5" t="n"/>
      <c r="J351" s="5" t="n"/>
      <c r="K351" s="5" t="n"/>
      <c r="L351" s="5" t="n"/>
      <c r="M351" s="13">
        <f>IF($A351="","",SUMIFS('Petty expenses'!$E$3:$E$1002,'Petty expenses'!$A$3:$A$1002,$A351,'Petty expenses'!$B$3:$B$1002,$B351,'Petty expenses'!$C$3:$C$1002,$C351))</f>
        <v/>
      </c>
      <c r="N351" s="13">
        <f>IF($A351="","",$F351+$H351-$M351)</f>
        <v/>
      </c>
      <c r="O351" s="5" t="n"/>
      <c r="P351" s="13">
        <f>IF(OR($A351="",$O351=""),"",$O351-$N351)</f>
        <v/>
      </c>
      <c r="Q351" s="4" t="n"/>
      <c r="R351" s="5" t="n"/>
      <c r="S351" s="4" t="n"/>
      <c r="T351" s="7">
        <f>IF(OR($A351="",$O351=""),"",IF($P351=0,"Balanced",IF($Q351="","Reason needed",IF($P351&lt;0,"Short","Over"))))</f>
        <v/>
      </c>
      <c r="U351" s="13">
        <f>IF($A351="","",$H351+$I351+$J351+$K351)</f>
        <v/>
      </c>
      <c r="V351" s="14">
        <f>IF($A351="","",DATE(YEAR($A351),MONTH($A351),1))</f>
        <v/>
      </c>
      <c r="W351" s="7">
        <f>IF($A351="","",$A351&amp;"|"&amp;$B351&amp;"|"&amp;$C351)</f>
        <v/>
      </c>
    </row>
    <row r="352">
      <c r="A352" s="12" t="n"/>
      <c r="B352" s="4" t="n"/>
      <c r="C352" s="4" t="n"/>
      <c r="D352" s="4" t="n"/>
      <c r="E352" s="4" t="n"/>
      <c r="F352" s="5" t="n"/>
      <c r="G352" s="5" t="n"/>
      <c r="H352" s="5" t="n"/>
      <c r="I352" s="5" t="n"/>
      <c r="J352" s="5" t="n"/>
      <c r="K352" s="5" t="n"/>
      <c r="L352" s="5" t="n"/>
      <c r="M352" s="13">
        <f>IF($A352="","",SUMIFS('Petty expenses'!$E$3:$E$1002,'Petty expenses'!$A$3:$A$1002,$A352,'Petty expenses'!$B$3:$B$1002,$B352,'Petty expenses'!$C$3:$C$1002,$C352))</f>
        <v/>
      </c>
      <c r="N352" s="13">
        <f>IF($A352="","",$F352+$H352-$M352)</f>
        <v/>
      </c>
      <c r="O352" s="5" t="n"/>
      <c r="P352" s="13">
        <f>IF(OR($A352="",$O352=""),"",$O352-$N352)</f>
        <v/>
      </c>
      <c r="Q352" s="4" t="n"/>
      <c r="R352" s="5" t="n"/>
      <c r="S352" s="4" t="n"/>
      <c r="T352" s="7">
        <f>IF(OR($A352="",$O352=""),"",IF($P352=0,"Balanced",IF($Q352="","Reason needed",IF($P352&lt;0,"Short","Over"))))</f>
        <v/>
      </c>
      <c r="U352" s="13">
        <f>IF($A352="","",$H352+$I352+$J352+$K352)</f>
        <v/>
      </c>
      <c r="V352" s="14">
        <f>IF($A352="","",DATE(YEAR($A352),MONTH($A352),1))</f>
        <v/>
      </c>
      <c r="W352" s="7">
        <f>IF($A352="","",$A352&amp;"|"&amp;$B352&amp;"|"&amp;$C352)</f>
        <v/>
      </c>
    </row>
    <row r="353">
      <c r="A353" s="12" t="n"/>
      <c r="B353" s="4" t="n"/>
      <c r="C353" s="4" t="n"/>
      <c r="D353" s="4" t="n"/>
      <c r="E353" s="4" t="n"/>
      <c r="F353" s="5" t="n"/>
      <c r="G353" s="5" t="n"/>
      <c r="H353" s="5" t="n"/>
      <c r="I353" s="5" t="n"/>
      <c r="J353" s="5" t="n"/>
      <c r="K353" s="5" t="n"/>
      <c r="L353" s="5" t="n"/>
      <c r="M353" s="13">
        <f>IF($A353="","",SUMIFS('Petty expenses'!$E$3:$E$1002,'Petty expenses'!$A$3:$A$1002,$A353,'Petty expenses'!$B$3:$B$1002,$B353,'Petty expenses'!$C$3:$C$1002,$C353))</f>
        <v/>
      </c>
      <c r="N353" s="13">
        <f>IF($A353="","",$F353+$H353-$M353)</f>
        <v/>
      </c>
      <c r="O353" s="5" t="n"/>
      <c r="P353" s="13">
        <f>IF(OR($A353="",$O353=""),"",$O353-$N353)</f>
        <v/>
      </c>
      <c r="Q353" s="4" t="n"/>
      <c r="R353" s="5" t="n"/>
      <c r="S353" s="4" t="n"/>
      <c r="T353" s="7">
        <f>IF(OR($A353="",$O353=""),"",IF($P353=0,"Balanced",IF($Q353="","Reason needed",IF($P353&lt;0,"Short","Over"))))</f>
        <v/>
      </c>
      <c r="U353" s="13">
        <f>IF($A353="","",$H353+$I353+$J353+$K353)</f>
        <v/>
      </c>
      <c r="V353" s="14">
        <f>IF($A353="","",DATE(YEAR($A353),MONTH($A353),1))</f>
        <v/>
      </c>
      <c r="W353" s="7">
        <f>IF($A353="","",$A353&amp;"|"&amp;$B353&amp;"|"&amp;$C353)</f>
        <v/>
      </c>
    </row>
    <row r="354">
      <c r="A354" s="12" t="n"/>
      <c r="B354" s="4" t="n"/>
      <c r="C354" s="4" t="n"/>
      <c r="D354" s="4" t="n"/>
      <c r="E354" s="4" t="n"/>
      <c r="F354" s="5" t="n"/>
      <c r="G354" s="5" t="n"/>
      <c r="H354" s="5" t="n"/>
      <c r="I354" s="5" t="n"/>
      <c r="J354" s="5" t="n"/>
      <c r="K354" s="5" t="n"/>
      <c r="L354" s="5" t="n"/>
      <c r="M354" s="13">
        <f>IF($A354="","",SUMIFS('Petty expenses'!$E$3:$E$1002,'Petty expenses'!$A$3:$A$1002,$A354,'Petty expenses'!$B$3:$B$1002,$B354,'Petty expenses'!$C$3:$C$1002,$C354))</f>
        <v/>
      </c>
      <c r="N354" s="13">
        <f>IF($A354="","",$F354+$H354-$M354)</f>
        <v/>
      </c>
      <c r="O354" s="5" t="n"/>
      <c r="P354" s="13">
        <f>IF(OR($A354="",$O354=""),"",$O354-$N354)</f>
        <v/>
      </c>
      <c r="Q354" s="4" t="n"/>
      <c r="R354" s="5" t="n"/>
      <c r="S354" s="4" t="n"/>
      <c r="T354" s="7">
        <f>IF(OR($A354="",$O354=""),"",IF($P354=0,"Balanced",IF($Q354="","Reason needed",IF($P354&lt;0,"Short","Over"))))</f>
        <v/>
      </c>
      <c r="U354" s="13">
        <f>IF($A354="","",$H354+$I354+$J354+$K354)</f>
        <v/>
      </c>
      <c r="V354" s="14">
        <f>IF($A354="","",DATE(YEAR($A354),MONTH($A354),1))</f>
        <v/>
      </c>
      <c r="W354" s="7">
        <f>IF($A354="","",$A354&amp;"|"&amp;$B354&amp;"|"&amp;$C354)</f>
        <v/>
      </c>
    </row>
    <row r="355">
      <c r="A355" s="12" t="n"/>
      <c r="B355" s="4" t="n"/>
      <c r="C355" s="4" t="n"/>
      <c r="D355" s="4" t="n"/>
      <c r="E355" s="4" t="n"/>
      <c r="F355" s="5" t="n"/>
      <c r="G355" s="5" t="n"/>
      <c r="H355" s="5" t="n"/>
      <c r="I355" s="5" t="n"/>
      <c r="J355" s="5" t="n"/>
      <c r="K355" s="5" t="n"/>
      <c r="L355" s="5" t="n"/>
      <c r="M355" s="13">
        <f>IF($A355="","",SUMIFS('Petty expenses'!$E$3:$E$1002,'Petty expenses'!$A$3:$A$1002,$A355,'Petty expenses'!$B$3:$B$1002,$B355,'Petty expenses'!$C$3:$C$1002,$C355))</f>
        <v/>
      </c>
      <c r="N355" s="13">
        <f>IF($A355="","",$F355+$H355-$M355)</f>
        <v/>
      </c>
      <c r="O355" s="5" t="n"/>
      <c r="P355" s="13">
        <f>IF(OR($A355="",$O355=""),"",$O355-$N355)</f>
        <v/>
      </c>
      <c r="Q355" s="4" t="n"/>
      <c r="R355" s="5" t="n"/>
      <c r="S355" s="4" t="n"/>
      <c r="T355" s="7">
        <f>IF(OR($A355="",$O355=""),"",IF($P355=0,"Balanced",IF($Q355="","Reason needed",IF($P355&lt;0,"Short","Over"))))</f>
        <v/>
      </c>
      <c r="U355" s="13">
        <f>IF($A355="","",$H355+$I355+$J355+$K355)</f>
        <v/>
      </c>
      <c r="V355" s="14">
        <f>IF($A355="","",DATE(YEAR($A355),MONTH($A355),1))</f>
        <v/>
      </c>
      <c r="W355" s="7">
        <f>IF($A355="","",$A355&amp;"|"&amp;$B355&amp;"|"&amp;$C355)</f>
        <v/>
      </c>
    </row>
    <row r="356">
      <c r="A356" s="12" t="n"/>
      <c r="B356" s="4" t="n"/>
      <c r="C356" s="4" t="n"/>
      <c r="D356" s="4" t="n"/>
      <c r="E356" s="4" t="n"/>
      <c r="F356" s="5" t="n"/>
      <c r="G356" s="5" t="n"/>
      <c r="H356" s="5" t="n"/>
      <c r="I356" s="5" t="n"/>
      <c r="J356" s="5" t="n"/>
      <c r="K356" s="5" t="n"/>
      <c r="L356" s="5" t="n"/>
      <c r="M356" s="13">
        <f>IF($A356="","",SUMIFS('Petty expenses'!$E$3:$E$1002,'Petty expenses'!$A$3:$A$1002,$A356,'Petty expenses'!$B$3:$B$1002,$B356,'Petty expenses'!$C$3:$C$1002,$C356))</f>
        <v/>
      </c>
      <c r="N356" s="13">
        <f>IF($A356="","",$F356+$H356-$M356)</f>
        <v/>
      </c>
      <c r="O356" s="5" t="n"/>
      <c r="P356" s="13">
        <f>IF(OR($A356="",$O356=""),"",$O356-$N356)</f>
        <v/>
      </c>
      <c r="Q356" s="4" t="n"/>
      <c r="R356" s="5" t="n"/>
      <c r="S356" s="4" t="n"/>
      <c r="T356" s="7">
        <f>IF(OR($A356="",$O356=""),"",IF($P356=0,"Balanced",IF($Q356="","Reason needed",IF($P356&lt;0,"Short","Over"))))</f>
        <v/>
      </c>
      <c r="U356" s="13">
        <f>IF($A356="","",$H356+$I356+$J356+$K356)</f>
        <v/>
      </c>
      <c r="V356" s="14">
        <f>IF($A356="","",DATE(YEAR($A356),MONTH($A356),1))</f>
        <v/>
      </c>
      <c r="W356" s="7">
        <f>IF($A356="","",$A356&amp;"|"&amp;$B356&amp;"|"&amp;$C356)</f>
        <v/>
      </c>
    </row>
    <row r="357">
      <c r="A357" s="12" t="n"/>
      <c r="B357" s="4" t="n"/>
      <c r="C357" s="4" t="n"/>
      <c r="D357" s="4" t="n"/>
      <c r="E357" s="4" t="n"/>
      <c r="F357" s="5" t="n"/>
      <c r="G357" s="5" t="n"/>
      <c r="H357" s="5" t="n"/>
      <c r="I357" s="5" t="n"/>
      <c r="J357" s="5" t="n"/>
      <c r="K357" s="5" t="n"/>
      <c r="L357" s="5" t="n"/>
      <c r="M357" s="13">
        <f>IF($A357="","",SUMIFS('Petty expenses'!$E$3:$E$1002,'Petty expenses'!$A$3:$A$1002,$A357,'Petty expenses'!$B$3:$B$1002,$B357,'Petty expenses'!$C$3:$C$1002,$C357))</f>
        <v/>
      </c>
      <c r="N357" s="13">
        <f>IF($A357="","",$F357+$H357-$M357)</f>
        <v/>
      </c>
      <c r="O357" s="5" t="n"/>
      <c r="P357" s="13">
        <f>IF(OR($A357="",$O357=""),"",$O357-$N357)</f>
        <v/>
      </c>
      <c r="Q357" s="4" t="n"/>
      <c r="R357" s="5" t="n"/>
      <c r="S357" s="4" t="n"/>
      <c r="T357" s="7">
        <f>IF(OR($A357="",$O357=""),"",IF($P357=0,"Balanced",IF($Q357="","Reason needed",IF($P357&lt;0,"Short","Over"))))</f>
        <v/>
      </c>
      <c r="U357" s="13">
        <f>IF($A357="","",$H357+$I357+$J357+$K357)</f>
        <v/>
      </c>
      <c r="V357" s="14">
        <f>IF($A357="","",DATE(YEAR($A357),MONTH($A357),1))</f>
        <v/>
      </c>
      <c r="W357" s="7">
        <f>IF($A357="","",$A357&amp;"|"&amp;$B357&amp;"|"&amp;$C357)</f>
        <v/>
      </c>
    </row>
    <row r="358">
      <c r="A358" s="12" t="n"/>
      <c r="B358" s="4" t="n"/>
      <c r="C358" s="4" t="n"/>
      <c r="D358" s="4" t="n"/>
      <c r="E358" s="4" t="n"/>
      <c r="F358" s="5" t="n"/>
      <c r="G358" s="5" t="n"/>
      <c r="H358" s="5" t="n"/>
      <c r="I358" s="5" t="n"/>
      <c r="J358" s="5" t="n"/>
      <c r="K358" s="5" t="n"/>
      <c r="L358" s="5" t="n"/>
      <c r="M358" s="13">
        <f>IF($A358="","",SUMIFS('Petty expenses'!$E$3:$E$1002,'Petty expenses'!$A$3:$A$1002,$A358,'Petty expenses'!$B$3:$B$1002,$B358,'Petty expenses'!$C$3:$C$1002,$C358))</f>
        <v/>
      </c>
      <c r="N358" s="13">
        <f>IF($A358="","",$F358+$H358-$M358)</f>
        <v/>
      </c>
      <c r="O358" s="5" t="n"/>
      <c r="P358" s="13">
        <f>IF(OR($A358="",$O358=""),"",$O358-$N358)</f>
        <v/>
      </c>
      <c r="Q358" s="4" t="n"/>
      <c r="R358" s="5" t="n"/>
      <c r="S358" s="4" t="n"/>
      <c r="T358" s="7">
        <f>IF(OR($A358="",$O358=""),"",IF($P358=0,"Balanced",IF($Q358="","Reason needed",IF($P358&lt;0,"Short","Over"))))</f>
        <v/>
      </c>
      <c r="U358" s="13">
        <f>IF($A358="","",$H358+$I358+$J358+$K358)</f>
        <v/>
      </c>
      <c r="V358" s="14">
        <f>IF($A358="","",DATE(YEAR($A358),MONTH($A358),1))</f>
        <v/>
      </c>
      <c r="W358" s="7">
        <f>IF($A358="","",$A358&amp;"|"&amp;$B358&amp;"|"&amp;$C358)</f>
        <v/>
      </c>
    </row>
    <row r="359">
      <c r="A359" s="12" t="n"/>
      <c r="B359" s="4" t="n"/>
      <c r="C359" s="4" t="n"/>
      <c r="D359" s="4" t="n"/>
      <c r="E359" s="4" t="n"/>
      <c r="F359" s="5" t="n"/>
      <c r="G359" s="5" t="n"/>
      <c r="H359" s="5" t="n"/>
      <c r="I359" s="5" t="n"/>
      <c r="J359" s="5" t="n"/>
      <c r="K359" s="5" t="n"/>
      <c r="L359" s="5" t="n"/>
      <c r="M359" s="13">
        <f>IF($A359="","",SUMIFS('Petty expenses'!$E$3:$E$1002,'Petty expenses'!$A$3:$A$1002,$A359,'Petty expenses'!$B$3:$B$1002,$B359,'Petty expenses'!$C$3:$C$1002,$C359))</f>
        <v/>
      </c>
      <c r="N359" s="13">
        <f>IF($A359="","",$F359+$H359-$M359)</f>
        <v/>
      </c>
      <c r="O359" s="5" t="n"/>
      <c r="P359" s="13">
        <f>IF(OR($A359="",$O359=""),"",$O359-$N359)</f>
        <v/>
      </c>
      <c r="Q359" s="4" t="n"/>
      <c r="R359" s="5" t="n"/>
      <c r="S359" s="4" t="n"/>
      <c r="T359" s="7">
        <f>IF(OR($A359="",$O359=""),"",IF($P359=0,"Balanced",IF($Q359="","Reason needed",IF($P359&lt;0,"Short","Over"))))</f>
        <v/>
      </c>
      <c r="U359" s="13">
        <f>IF($A359="","",$H359+$I359+$J359+$K359)</f>
        <v/>
      </c>
      <c r="V359" s="14">
        <f>IF($A359="","",DATE(YEAR($A359),MONTH($A359),1))</f>
        <v/>
      </c>
      <c r="W359" s="7">
        <f>IF($A359="","",$A359&amp;"|"&amp;$B359&amp;"|"&amp;$C359)</f>
        <v/>
      </c>
    </row>
    <row r="360">
      <c r="A360" s="12" t="n"/>
      <c r="B360" s="4" t="n"/>
      <c r="C360" s="4" t="n"/>
      <c r="D360" s="4" t="n"/>
      <c r="E360" s="4" t="n"/>
      <c r="F360" s="5" t="n"/>
      <c r="G360" s="5" t="n"/>
      <c r="H360" s="5" t="n"/>
      <c r="I360" s="5" t="n"/>
      <c r="J360" s="5" t="n"/>
      <c r="K360" s="5" t="n"/>
      <c r="L360" s="5" t="n"/>
      <c r="M360" s="13">
        <f>IF($A360="","",SUMIFS('Petty expenses'!$E$3:$E$1002,'Petty expenses'!$A$3:$A$1002,$A360,'Petty expenses'!$B$3:$B$1002,$B360,'Petty expenses'!$C$3:$C$1002,$C360))</f>
        <v/>
      </c>
      <c r="N360" s="13">
        <f>IF($A360="","",$F360+$H360-$M360)</f>
        <v/>
      </c>
      <c r="O360" s="5" t="n"/>
      <c r="P360" s="13">
        <f>IF(OR($A360="",$O360=""),"",$O360-$N360)</f>
        <v/>
      </c>
      <c r="Q360" s="4" t="n"/>
      <c r="R360" s="5" t="n"/>
      <c r="S360" s="4" t="n"/>
      <c r="T360" s="7">
        <f>IF(OR($A360="",$O360=""),"",IF($P360=0,"Balanced",IF($Q360="","Reason needed",IF($P360&lt;0,"Short","Over"))))</f>
        <v/>
      </c>
      <c r="U360" s="13">
        <f>IF($A360="","",$H360+$I360+$J360+$K360)</f>
        <v/>
      </c>
      <c r="V360" s="14">
        <f>IF($A360="","",DATE(YEAR($A360),MONTH($A360),1))</f>
        <v/>
      </c>
      <c r="W360" s="7">
        <f>IF($A360="","",$A360&amp;"|"&amp;$B360&amp;"|"&amp;$C360)</f>
        <v/>
      </c>
    </row>
    <row r="361">
      <c r="A361" s="12" t="n"/>
      <c r="B361" s="4" t="n"/>
      <c r="C361" s="4" t="n"/>
      <c r="D361" s="4" t="n"/>
      <c r="E361" s="4" t="n"/>
      <c r="F361" s="5" t="n"/>
      <c r="G361" s="5" t="n"/>
      <c r="H361" s="5" t="n"/>
      <c r="I361" s="5" t="n"/>
      <c r="J361" s="5" t="n"/>
      <c r="K361" s="5" t="n"/>
      <c r="L361" s="5" t="n"/>
      <c r="M361" s="13">
        <f>IF($A361="","",SUMIFS('Petty expenses'!$E$3:$E$1002,'Petty expenses'!$A$3:$A$1002,$A361,'Petty expenses'!$B$3:$B$1002,$B361,'Petty expenses'!$C$3:$C$1002,$C361))</f>
        <v/>
      </c>
      <c r="N361" s="13">
        <f>IF($A361="","",$F361+$H361-$M361)</f>
        <v/>
      </c>
      <c r="O361" s="5" t="n"/>
      <c r="P361" s="13">
        <f>IF(OR($A361="",$O361=""),"",$O361-$N361)</f>
        <v/>
      </c>
      <c r="Q361" s="4" t="n"/>
      <c r="R361" s="5" t="n"/>
      <c r="S361" s="4" t="n"/>
      <c r="T361" s="7">
        <f>IF(OR($A361="",$O361=""),"",IF($P361=0,"Balanced",IF($Q361="","Reason needed",IF($P361&lt;0,"Short","Over"))))</f>
        <v/>
      </c>
      <c r="U361" s="13">
        <f>IF($A361="","",$H361+$I361+$J361+$K361)</f>
        <v/>
      </c>
      <c r="V361" s="14">
        <f>IF($A361="","",DATE(YEAR($A361),MONTH($A361),1))</f>
        <v/>
      </c>
      <c r="W361" s="7">
        <f>IF($A361="","",$A361&amp;"|"&amp;$B361&amp;"|"&amp;$C361)</f>
        <v/>
      </c>
    </row>
    <row r="362">
      <c r="A362" s="12" t="n"/>
      <c r="B362" s="4" t="n"/>
      <c r="C362" s="4" t="n"/>
      <c r="D362" s="4" t="n"/>
      <c r="E362" s="4" t="n"/>
      <c r="F362" s="5" t="n"/>
      <c r="G362" s="5" t="n"/>
      <c r="H362" s="5" t="n"/>
      <c r="I362" s="5" t="n"/>
      <c r="J362" s="5" t="n"/>
      <c r="K362" s="5" t="n"/>
      <c r="L362" s="5" t="n"/>
      <c r="M362" s="13">
        <f>IF($A362="","",SUMIFS('Petty expenses'!$E$3:$E$1002,'Petty expenses'!$A$3:$A$1002,$A362,'Petty expenses'!$B$3:$B$1002,$B362,'Petty expenses'!$C$3:$C$1002,$C362))</f>
        <v/>
      </c>
      <c r="N362" s="13">
        <f>IF($A362="","",$F362+$H362-$M362)</f>
        <v/>
      </c>
      <c r="O362" s="5" t="n"/>
      <c r="P362" s="13">
        <f>IF(OR($A362="",$O362=""),"",$O362-$N362)</f>
        <v/>
      </c>
      <c r="Q362" s="4" t="n"/>
      <c r="R362" s="5" t="n"/>
      <c r="S362" s="4" t="n"/>
      <c r="T362" s="7">
        <f>IF(OR($A362="",$O362=""),"",IF($P362=0,"Balanced",IF($Q362="","Reason needed",IF($P362&lt;0,"Short","Over"))))</f>
        <v/>
      </c>
      <c r="U362" s="13">
        <f>IF($A362="","",$H362+$I362+$J362+$K362)</f>
        <v/>
      </c>
      <c r="V362" s="14">
        <f>IF($A362="","",DATE(YEAR($A362),MONTH($A362),1))</f>
        <v/>
      </c>
      <c r="W362" s="7">
        <f>IF($A362="","",$A362&amp;"|"&amp;$B362&amp;"|"&amp;$C362)</f>
        <v/>
      </c>
    </row>
    <row r="363">
      <c r="A363" s="12" t="n"/>
      <c r="B363" s="4" t="n"/>
      <c r="C363" s="4" t="n"/>
      <c r="D363" s="4" t="n"/>
      <c r="E363" s="4" t="n"/>
      <c r="F363" s="5" t="n"/>
      <c r="G363" s="5" t="n"/>
      <c r="H363" s="5" t="n"/>
      <c r="I363" s="5" t="n"/>
      <c r="J363" s="5" t="n"/>
      <c r="K363" s="5" t="n"/>
      <c r="L363" s="5" t="n"/>
      <c r="M363" s="13">
        <f>IF($A363="","",SUMIFS('Petty expenses'!$E$3:$E$1002,'Petty expenses'!$A$3:$A$1002,$A363,'Petty expenses'!$B$3:$B$1002,$B363,'Petty expenses'!$C$3:$C$1002,$C363))</f>
        <v/>
      </c>
      <c r="N363" s="13">
        <f>IF($A363="","",$F363+$H363-$M363)</f>
        <v/>
      </c>
      <c r="O363" s="5" t="n"/>
      <c r="P363" s="13">
        <f>IF(OR($A363="",$O363=""),"",$O363-$N363)</f>
        <v/>
      </c>
      <c r="Q363" s="4" t="n"/>
      <c r="R363" s="5" t="n"/>
      <c r="S363" s="4" t="n"/>
      <c r="T363" s="7">
        <f>IF(OR($A363="",$O363=""),"",IF($P363=0,"Balanced",IF($Q363="","Reason needed",IF($P363&lt;0,"Short","Over"))))</f>
        <v/>
      </c>
      <c r="U363" s="13">
        <f>IF($A363="","",$H363+$I363+$J363+$K363)</f>
        <v/>
      </c>
      <c r="V363" s="14">
        <f>IF($A363="","",DATE(YEAR($A363),MONTH($A363),1))</f>
        <v/>
      </c>
      <c r="W363" s="7">
        <f>IF($A363="","",$A363&amp;"|"&amp;$B363&amp;"|"&amp;$C363)</f>
        <v/>
      </c>
    </row>
    <row r="364">
      <c r="A364" s="12" t="n"/>
      <c r="B364" s="4" t="n"/>
      <c r="C364" s="4" t="n"/>
      <c r="D364" s="4" t="n"/>
      <c r="E364" s="4" t="n"/>
      <c r="F364" s="5" t="n"/>
      <c r="G364" s="5" t="n"/>
      <c r="H364" s="5" t="n"/>
      <c r="I364" s="5" t="n"/>
      <c r="J364" s="5" t="n"/>
      <c r="K364" s="5" t="n"/>
      <c r="L364" s="5" t="n"/>
      <c r="M364" s="13">
        <f>IF($A364="","",SUMIFS('Petty expenses'!$E$3:$E$1002,'Petty expenses'!$A$3:$A$1002,$A364,'Petty expenses'!$B$3:$B$1002,$B364,'Petty expenses'!$C$3:$C$1002,$C364))</f>
        <v/>
      </c>
      <c r="N364" s="13">
        <f>IF($A364="","",$F364+$H364-$M364)</f>
        <v/>
      </c>
      <c r="O364" s="5" t="n"/>
      <c r="P364" s="13">
        <f>IF(OR($A364="",$O364=""),"",$O364-$N364)</f>
        <v/>
      </c>
      <c r="Q364" s="4" t="n"/>
      <c r="R364" s="5" t="n"/>
      <c r="S364" s="4" t="n"/>
      <c r="T364" s="7">
        <f>IF(OR($A364="",$O364=""),"",IF($P364=0,"Balanced",IF($Q364="","Reason needed",IF($P364&lt;0,"Short","Over"))))</f>
        <v/>
      </c>
      <c r="U364" s="13">
        <f>IF($A364="","",$H364+$I364+$J364+$K364)</f>
        <v/>
      </c>
      <c r="V364" s="14">
        <f>IF($A364="","",DATE(YEAR($A364),MONTH($A364),1))</f>
        <v/>
      </c>
      <c r="W364" s="7">
        <f>IF($A364="","",$A364&amp;"|"&amp;$B364&amp;"|"&amp;$C364)</f>
        <v/>
      </c>
    </row>
    <row r="365">
      <c r="A365" s="12" t="n"/>
      <c r="B365" s="4" t="n"/>
      <c r="C365" s="4" t="n"/>
      <c r="D365" s="4" t="n"/>
      <c r="E365" s="4" t="n"/>
      <c r="F365" s="5" t="n"/>
      <c r="G365" s="5" t="n"/>
      <c r="H365" s="5" t="n"/>
      <c r="I365" s="5" t="n"/>
      <c r="J365" s="5" t="n"/>
      <c r="K365" s="5" t="n"/>
      <c r="L365" s="5" t="n"/>
      <c r="M365" s="13">
        <f>IF($A365="","",SUMIFS('Petty expenses'!$E$3:$E$1002,'Petty expenses'!$A$3:$A$1002,$A365,'Petty expenses'!$B$3:$B$1002,$B365,'Petty expenses'!$C$3:$C$1002,$C365))</f>
        <v/>
      </c>
      <c r="N365" s="13">
        <f>IF($A365="","",$F365+$H365-$M365)</f>
        <v/>
      </c>
      <c r="O365" s="5" t="n"/>
      <c r="P365" s="13">
        <f>IF(OR($A365="",$O365=""),"",$O365-$N365)</f>
        <v/>
      </c>
      <c r="Q365" s="4" t="n"/>
      <c r="R365" s="5" t="n"/>
      <c r="S365" s="4" t="n"/>
      <c r="T365" s="7">
        <f>IF(OR($A365="",$O365=""),"",IF($P365=0,"Balanced",IF($Q365="","Reason needed",IF($P365&lt;0,"Short","Over"))))</f>
        <v/>
      </c>
      <c r="U365" s="13">
        <f>IF($A365="","",$H365+$I365+$J365+$K365)</f>
        <v/>
      </c>
      <c r="V365" s="14">
        <f>IF($A365="","",DATE(YEAR($A365),MONTH($A365),1))</f>
        <v/>
      </c>
      <c r="W365" s="7">
        <f>IF($A365="","",$A365&amp;"|"&amp;$B365&amp;"|"&amp;$C365)</f>
        <v/>
      </c>
    </row>
    <row r="366">
      <c r="A366" s="12" t="n"/>
      <c r="B366" s="4" t="n"/>
      <c r="C366" s="4" t="n"/>
      <c r="D366" s="4" t="n"/>
      <c r="E366" s="4" t="n"/>
      <c r="F366" s="5" t="n"/>
      <c r="G366" s="5" t="n"/>
      <c r="H366" s="5" t="n"/>
      <c r="I366" s="5" t="n"/>
      <c r="J366" s="5" t="n"/>
      <c r="K366" s="5" t="n"/>
      <c r="L366" s="5" t="n"/>
      <c r="M366" s="13">
        <f>IF($A366="","",SUMIFS('Petty expenses'!$E$3:$E$1002,'Petty expenses'!$A$3:$A$1002,$A366,'Petty expenses'!$B$3:$B$1002,$B366,'Petty expenses'!$C$3:$C$1002,$C366))</f>
        <v/>
      </c>
      <c r="N366" s="13">
        <f>IF($A366="","",$F366+$H366-$M366)</f>
        <v/>
      </c>
      <c r="O366" s="5" t="n"/>
      <c r="P366" s="13">
        <f>IF(OR($A366="",$O366=""),"",$O366-$N366)</f>
        <v/>
      </c>
      <c r="Q366" s="4" t="n"/>
      <c r="R366" s="5" t="n"/>
      <c r="S366" s="4" t="n"/>
      <c r="T366" s="7">
        <f>IF(OR($A366="",$O366=""),"",IF($P366=0,"Balanced",IF($Q366="","Reason needed",IF($P366&lt;0,"Short","Over"))))</f>
        <v/>
      </c>
      <c r="U366" s="13">
        <f>IF($A366="","",$H366+$I366+$J366+$K366)</f>
        <v/>
      </c>
      <c r="V366" s="14">
        <f>IF($A366="","",DATE(YEAR($A366),MONTH($A366),1))</f>
        <v/>
      </c>
      <c r="W366" s="7">
        <f>IF($A366="","",$A366&amp;"|"&amp;$B366&amp;"|"&amp;$C366)</f>
        <v/>
      </c>
    </row>
    <row r="367">
      <c r="A367" s="12" t="n"/>
      <c r="B367" s="4" t="n"/>
      <c r="C367" s="4" t="n"/>
      <c r="D367" s="4" t="n"/>
      <c r="E367" s="4" t="n"/>
      <c r="F367" s="5" t="n"/>
      <c r="G367" s="5" t="n"/>
      <c r="H367" s="5" t="n"/>
      <c r="I367" s="5" t="n"/>
      <c r="J367" s="5" t="n"/>
      <c r="K367" s="5" t="n"/>
      <c r="L367" s="5" t="n"/>
      <c r="M367" s="13">
        <f>IF($A367="","",SUMIFS('Petty expenses'!$E$3:$E$1002,'Petty expenses'!$A$3:$A$1002,$A367,'Petty expenses'!$B$3:$B$1002,$B367,'Petty expenses'!$C$3:$C$1002,$C367))</f>
        <v/>
      </c>
      <c r="N367" s="13">
        <f>IF($A367="","",$F367+$H367-$M367)</f>
        <v/>
      </c>
      <c r="O367" s="5" t="n"/>
      <c r="P367" s="13">
        <f>IF(OR($A367="",$O367=""),"",$O367-$N367)</f>
        <v/>
      </c>
      <c r="Q367" s="4" t="n"/>
      <c r="R367" s="5" t="n"/>
      <c r="S367" s="4" t="n"/>
      <c r="T367" s="7">
        <f>IF(OR($A367="",$O367=""),"",IF($P367=0,"Balanced",IF($Q367="","Reason needed",IF($P367&lt;0,"Short","Over"))))</f>
        <v/>
      </c>
      <c r="U367" s="13">
        <f>IF($A367="","",$H367+$I367+$J367+$K367)</f>
        <v/>
      </c>
      <c r="V367" s="14">
        <f>IF($A367="","",DATE(YEAR($A367),MONTH($A367),1))</f>
        <v/>
      </c>
      <c r="W367" s="7">
        <f>IF($A367="","",$A367&amp;"|"&amp;$B367&amp;"|"&amp;$C367)</f>
        <v/>
      </c>
    </row>
    <row r="368">
      <c r="A368" s="12" t="n"/>
      <c r="B368" s="4" t="n"/>
      <c r="C368" s="4" t="n"/>
      <c r="D368" s="4" t="n"/>
      <c r="E368" s="4" t="n"/>
      <c r="F368" s="5" t="n"/>
      <c r="G368" s="5" t="n"/>
      <c r="H368" s="5" t="n"/>
      <c r="I368" s="5" t="n"/>
      <c r="J368" s="5" t="n"/>
      <c r="K368" s="5" t="n"/>
      <c r="L368" s="5" t="n"/>
      <c r="M368" s="13">
        <f>IF($A368="","",SUMIFS('Petty expenses'!$E$3:$E$1002,'Petty expenses'!$A$3:$A$1002,$A368,'Petty expenses'!$B$3:$B$1002,$B368,'Petty expenses'!$C$3:$C$1002,$C368))</f>
        <v/>
      </c>
      <c r="N368" s="13">
        <f>IF($A368="","",$F368+$H368-$M368)</f>
        <v/>
      </c>
      <c r="O368" s="5" t="n"/>
      <c r="P368" s="13">
        <f>IF(OR($A368="",$O368=""),"",$O368-$N368)</f>
        <v/>
      </c>
      <c r="Q368" s="4" t="n"/>
      <c r="R368" s="5" t="n"/>
      <c r="S368" s="4" t="n"/>
      <c r="T368" s="7">
        <f>IF(OR($A368="",$O368=""),"",IF($P368=0,"Balanced",IF($Q368="","Reason needed",IF($P368&lt;0,"Short","Over"))))</f>
        <v/>
      </c>
      <c r="U368" s="13">
        <f>IF($A368="","",$H368+$I368+$J368+$K368)</f>
        <v/>
      </c>
      <c r="V368" s="14">
        <f>IF($A368="","",DATE(YEAR($A368),MONTH($A368),1))</f>
        <v/>
      </c>
      <c r="W368" s="7">
        <f>IF($A368="","",$A368&amp;"|"&amp;$B368&amp;"|"&amp;$C368)</f>
        <v/>
      </c>
    </row>
    <row r="369">
      <c r="A369" s="12" t="n"/>
      <c r="B369" s="4" t="n"/>
      <c r="C369" s="4" t="n"/>
      <c r="D369" s="4" t="n"/>
      <c r="E369" s="4" t="n"/>
      <c r="F369" s="5" t="n"/>
      <c r="G369" s="5" t="n"/>
      <c r="H369" s="5" t="n"/>
      <c r="I369" s="5" t="n"/>
      <c r="J369" s="5" t="n"/>
      <c r="K369" s="5" t="n"/>
      <c r="L369" s="5" t="n"/>
      <c r="M369" s="13">
        <f>IF($A369="","",SUMIFS('Petty expenses'!$E$3:$E$1002,'Petty expenses'!$A$3:$A$1002,$A369,'Petty expenses'!$B$3:$B$1002,$B369,'Petty expenses'!$C$3:$C$1002,$C369))</f>
        <v/>
      </c>
      <c r="N369" s="13">
        <f>IF($A369="","",$F369+$H369-$M369)</f>
        <v/>
      </c>
      <c r="O369" s="5" t="n"/>
      <c r="P369" s="13">
        <f>IF(OR($A369="",$O369=""),"",$O369-$N369)</f>
        <v/>
      </c>
      <c r="Q369" s="4" t="n"/>
      <c r="R369" s="5" t="n"/>
      <c r="S369" s="4" t="n"/>
      <c r="T369" s="7">
        <f>IF(OR($A369="",$O369=""),"",IF($P369=0,"Balanced",IF($Q369="","Reason needed",IF($P369&lt;0,"Short","Over"))))</f>
        <v/>
      </c>
      <c r="U369" s="13">
        <f>IF($A369="","",$H369+$I369+$J369+$K369)</f>
        <v/>
      </c>
      <c r="V369" s="14">
        <f>IF($A369="","",DATE(YEAR($A369),MONTH($A369),1))</f>
        <v/>
      </c>
      <c r="W369" s="7">
        <f>IF($A369="","",$A369&amp;"|"&amp;$B369&amp;"|"&amp;$C369)</f>
        <v/>
      </c>
    </row>
    <row r="370">
      <c r="A370" s="12" t="n"/>
      <c r="B370" s="4" t="n"/>
      <c r="C370" s="4" t="n"/>
      <c r="D370" s="4" t="n"/>
      <c r="E370" s="4" t="n"/>
      <c r="F370" s="5" t="n"/>
      <c r="G370" s="5" t="n"/>
      <c r="H370" s="5" t="n"/>
      <c r="I370" s="5" t="n"/>
      <c r="J370" s="5" t="n"/>
      <c r="K370" s="5" t="n"/>
      <c r="L370" s="5" t="n"/>
      <c r="M370" s="13">
        <f>IF($A370="","",SUMIFS('Petty expenses'!$E$3:$E$1002,'Petty expenses'!$A$3:$A$1002,$A370,'Petty expenses'!$B$3:$B$1002,$B370,'Petty expenses'!$C$3:$C$1002,$C370))</f>
        <v/>
      </c>
      <c r="N370" s="13">
        <f>IF($A370="","",$F370+$H370-$M370)</f>
        <v/>
      </c>
      <c r="O370" s="5" t="n"/>
      <c r="P370" s="13">
        <f>IF(OR($A370="",$O370=""),"",$O370-$N370)</f>
        <v/>
      </c>
      <c r="Q370" s="4" t="n"/>
      <c r="R370" s="5" t="n"/>
      <c r="S370" s="4" t="n"/>
      <c r="T370" s="7">
        <f>IF(OR($A370="",$O370=""),"",IF($P370=0,"Balanced",IF($Q370="","Reason needed",IF($P370&lt;0,"Short","Over"))))</f>
        <v/>
      </c>
      <c r="U370" s="13">
        <f>IF($A370="","",$H370+$I370+$J370+$K370)</f>
        <v/>
      </c>
      <c r="V370" s="14">
        <f>IF($A370="","",DATE(YEAR($A370),MONTH($A370),1))</f>
        <v/>
      </c>
      <c r="W370" s="7">
        <f>IF($A370="","",$A370&amp;"|"&amp;$B370&amp;"|"&amp;$C370)</f>
        <v/>
      </c>
    </row>
    <row r="371">
      <c r="A371" s="12" t="n"/>
      <c r="B371" s="4" t="n"/>
      <c r="C371" s="4" t="n"/>
      <c r="D371" s="4" t="n"/>
      <c r="E371" s="4" t="n"/>
      <c r="F371" s="5" t="n"/>
      <c r="G371" s="5" t="n"/>
      <c r="H371" s="5" t="n"/>
      <c r="I371" s="5" t="n"/>
      <c r="J371" s="5" t="n"/>
      <c r="K371" s="5" t="n"/>
      <c r="L371" s="5" t="n"/>
      <c r="M371" s="13">
        <f>IF($A371="","",SUMIFS('Petty expenses'!$E$3:$E$1002,'Petty expenses'!$A$3:$A$1002,$A371,'Petty expenses'!$B$3:$B$1002,$B371,'Petty expenses'!$C$3:$C$1002,$C371))</f>
        <v/>
      </c>
      <c r="N371" s="13">
        <f>IF($A371="","",$F371+$H371-$M371)</f>
        <v/>
      </c>
      <c r="O371" s="5" t="n"/>
      <c r="P371" s="13">
        <f>IF(OR($A371="",$O371=""),"",$O371-$N371)</f>
        <v/>
      </c>
      <c r="Q371" s="4" t="n"/>
      <c r="R371" s="5" t="n"/>
      <c r="S371" s="4" t="n"/>
      <c r="T371" s="7">
        <f>IF(OR($A371="",$O371=""),"",IF($P371=0,"Balanced",IF($Q371="","Reason needed",IF($P371&lt;0,"Short","Over"))))</f>
        <v/>
      </c>
      <c r="U371" s="13">
        <f>IF($A371="","",$H371+$I371+$J371+$K371)</f>
        <v/>
      </c>
      <c r="V371" s="14">
        <f>IF($A371="","",DATE(YEAR($A371),MONTH($A371),1))</f>
        <v/>
      </c>
      <c r="W371" s="7">
        <f>IF($A371="","",$A371&amp;"|"&amp;$B371&amp;"|"&amp;$C371)</f>
        <v/>
      </c>
    </row>
    <row r="372">
      <c r="A372" s="12" t="n"/>
      <c r="B372" s="4" t="n"/>
      <c r="C372" s="4" t="n"/>
      <c r="D372" s="4" t="n"/>
      <c r="E372" s="4" t="n"/>
      <c r="F372" s="5" t="n"/>
      <c r="G372" s="5" t="n"/>
      <c r="H372" s="5" t="n"/>
      <c r="I372" s="5" t="n"/>
      <c r="J372" s="5" t="n"/>
      <c r="K372" s="5" t="n"/>
      <c r="L372" s="5" t="n"/>
      <c r="M372" s="13">
        <f>IF($A372="","",SUMIFS('Petty expenses'!$E$3:$E$1002,'Petty expenses'!$A$3:$A$1002,$A372,'Petty expenses'!$B$3:$B$1002,$B372,'Petty expenses'!$C$3:$C$1002,$C372))</f>
        <v/>
      </c>
      <c r="N372" s="13">
        <f>IF($A372="","",$F372+$H372-$M372)</f>
        <v/>
      </c>
      <c r="O372" s="5" t="n"/>
      <c r="P372" s="13">
        <f>IF(OR($A372="",$O372=""),"",$O372-$N372)</f>
        <v/>
      </c>
      <c r="Q372" s="4" t="n"/>
      <c r="R372" s="5" t="n"/>
      <c r="S372" s="4" t="n"/>
      <c r="T372" s="7">
        <f>IF(OR($A372="",$O372=""),"",IF($P372=0,"Balanced",IF($Q372="","Reason needed",IF($P372&lt;0,"Short","Over"))))</f>
        <v/>
      </c>
      <c r="U372" s="13">
        <f>IF($A372="","",$H372+$I372+$J372+$K372)</f>
        <v/>
      </c>
      <c r="V372" s="14">
        <f>IF($A372="","",DATE(YEAR($A372),MONTH($A372),1))</f>
        <v/>
      </c>
      <c r="W372" s="7">
        <f>IF($A372="","",$A372&amp;"|"&amp;$B372&amp;"|"&amp;$C372)</f>
        <v/>
      </c>
    </row>
    <row r="373">
      <c r="A373" s="12" t="n"/>
      <c r="B373" s="4" t="n"/>
      <c r="C373" s="4" t="n"/>
      <c r="D373" s="4" t="n"/>
      <c r="E373" s="4" t="n"/>
      <c r="F373" s="5" t="n"/>
      <c r="G373" s="5" t="n"/>
      <c r="H373" s="5" t="n"/>
      <c r="I373" s="5" t="n"/>
      <c r="J373" s="5" t="n"/>
      <c r="K373" s="5" t="n"/>
      <c r="L373" s="5" t="n"/>
      <c r="M373" s="13">
        <f>IF($A373="","",SUMIFS('Petty expenses'!$E$3:$E$1002,'Petty expenses'!$A$3:$A$1002,$A373,'Petty expenses'!$B$3:$B$1002,$B373,'Petty expenses'!$C$3:$C$1002,$C373))</f>
        <v/>
      </c>
      <c r="N373" s="13">
        <f>IF($A373="","",$F373+$H373-$M373)</f>
        <v/>
      </c>
      <c r="O373" s="5" t="n"/>
      <c r="P373" s="13">
        <f>IF(OR($A373="",$O373=""),"",$O373-$N373)</f>
        <v/>
      </c>
      <c r="Q373" s="4" t="n"/>
      <c r="R373" s="5" t="n"/>
      <c r="S373" s="4" t="n"/>
      <c r="T373" s="7">
        <f>IF(OR($A373="",$O373=""),"",IF($P373=0,"Balanced",IF($Q373="","Reason needed",IF($P373&lt;0,"Short","Over"))))</f>
        <v/>
      </c>
      <c r="U373" s="13">
        <f>IF($A373="","",$H373+$I373+$J373+$K373)</f>
        <v/>
      </c>
      <c r="V373" s="14">
        <f>IF($A373="","",DATE(YEAR($A373),MONTH($A373),1))</f>
        <v/>
      </c>
      <c r="W373" s="7">
        <f>IF($A373="","",$A373&amp;"|"&amp;$B373&amp;"|"&amp;$C373)</f>
        <v/>
      </c>
    </row>
    <row r="374">
      <c r="A374" s="12" t="n"/>
      <c r="B374" s="4" t="n"/>
      <c r="C374" s="4" t="n"/>
      <c r="D374" s="4" t="n"/>
      <c r="E374" s="4" t="n"/>
      <c r="F374" s="5" t="n"/>
      <c r="G374" s="5" t="n"/>
      <c r="H374" s="5" t="n"/>
      <c r="I374" s="5" t="n"/>
      <c r="J374" s="5" t="n"/>
      <c r="K374" s="5" t="n"/>
      <c r="L374" s="5" t="n"/>
      <c r="M374" s="13">
        <f>IF($A374="","",SUMIFS('Petty expenses'!$E$3:$E$1002,'Petty expenses'!$A$3:$A$1002,$A374,'Petty expenses'!$B$3:$B$1002,$B374,'Petty expenses'!$C$3:$C$1002,$C374))</f>
        <v/>
      </c>
      <c r="N374" s="13">
        <f>IF($A374="","",$F374+$H374-$M374)</f>
        <v/>
      </c>
      <c r="O374" s="5" t="n"/>
      <c r="P374" s="13">
        <f>IF(OR($A374="",$O374=""),"",$O374-$N374)</f>
        <v/>
      </c>
      <c r="Q374" s="4" t="n"/>
      <c r="R374" s="5" t="n"/>
      <c r="S374" s="4" t="n"/>
      <c r="T374" s="7">
        <f>IF(OR($A374="",$O374=""),"",IF($P374=0,"Balanced",IF($Q374="","Reason needed",IF($P374&lt;0,"Short","Over"))))</f>
        <v/>
      </c>
      <c r="U374" s="13">
        <f>IF($A374="","",$H374+$I374+$J374+$K374)</f>
        <v/>
      </c>
      <c r="V374" s="14">
        <f>IF($A374="","",DATE(YEAR($A374),MONTH($A374),1))</f>
        <v/>
      </c>
      <c r="W374" s="7">
        <f>IF($A374="","",$A374&amp;"|"&amp;$B374&amp;"|"&amp;$C374)</f>
        <v/>
      </c>
    </row>
    <row r="375">
      <c r="A375" s="12" t="n"/>
      <c r="B375" s="4" t="n"/>
      <c r="C375" s="4" t="n"/>
      <c r="D375" s="4" t="n"/>
      <c r="E375" s="4" t="n"/>
      <c r="F375" s="5" t="n"/>
      <c r="G375" s="5" t="n"/>
      <c r="H375" s="5" t="n"/>
      <c r="I375" s="5" t="n"/>
      <c r="J375" s="5" t="n"/>
      <c r="K375" s="5" t="n"/>
      <c r="L375" s="5" t="n"/>
      <c r="M375" s="13">
        <f>IF($A375="","",SUMIFS('Petty expenses'!$E$3:$E$1002,'Petty expenses'!$A$3:$A$1002,$A375,'Petty expenses'!$B$3:$B$1002,$B375,'Petty expenses'!$C$3:$C$1002,$C375))</f>
        <v/>
      </c>
      <c r="N375" s="13">
        <f>IF($A375="","",$F375+$H375-$M375)</f>
        <v/>
      </c>
      <c r="O375" s="5" t="n"/>
      <c r="P375" s="13">
        <f>IF(OR($A375="",$O375=""),"",$O375-$N375)</f>
        <v/>
      </c>
      <c r="Q375" s="4" t="n"/>
      <c r="R375" s="5" t="n"/>
      <c r="S375" s="4" t="n"/>
      <c r="T375" s="7">
        <f>IF(OR($A375="",$O375=""),"",IF($P375=0,"Balanced",IF($Q375="","Reason needed",IF($P375&lt;0,"Short","Over"))))</f>
        <v/>
      </c>
      <c r="U375" s="13">
        <f>IF($A375="","",$H375+$I375+$J375+$K375)</f>
        <v/>
      </c>
      <c r="V375" s="14">
        <f>IF($A375="","",DATE(YEAR($A375),MONTH($A375),1))</f>
        <v/>
      </c>
      <c r="W375" s="7">
        <f>IF($A375="","",$A375&amp;"|"&amp;$B375&amp;"|"&amp;$C375)</f>
        <v/>
      </c>
    </row>
    <row r="376">
      <c r="A376" s="12" t="n"/>
      <c r="B376" s="4" t="n"/>
      <c r="C376" s="4" t="n"/>
      <c r="D376" s="4" t="n"/>
      <c r="E376" s="4" t="n"/>
      <c r="F376" s="5" t="n"/>
      <c r="G376" s="5" t="n"/>
      <c r="H376" s="5" t="n"/>
      <c r="I376" s="5" t="n"/>
      <c r="J376" s="5" t="n"/>
      <c r="K376" s="5" t="n"/>
      <c r="L376" s="5" t="n"/>
      <c r="M376" s="13">
        <f>IF($A376="","",SUMIFS('Petty expenses'!$E$3:$E$1002,'Petty expenses'!$A$3:$A$1002,$A376,'Petty expenses'!$B$3:$B$1002,$B376,'Petty expenses'!$C$3:$C$1002,$C376))</f>
        <v/>
      </c>
      <c r="N376" s="13">
        <f>IF($A376="","",$F376+$H376-$M376)</f>
        <v/>
      </c>
      <c r="O376" s="5" t="n"/>
      <c r="P376" s="13">
        <f>IF(OR($A376="",$O376=""),"",$O376-$N376)</f>
        <v/>
      </c>
      <c r="Q376" s="4" t="n"/>
      <c r="R376" s="5" t="n"/>
      <c r="S376" s="4" t="n"/>
      <c r="T376" s="7">
        <f>IF(OR($A376="",$O376=""),"",IF($P376=0,"Balanced",IF($Q376="","Reason needed",IF($P376&lt;0,"Short","Over"))))</f>
        <v/>
      </c>
      <c r="U376" s="13">
        <f>IF($A376="","",$H376+$I376+$J376+$K376)</f>
        <v/>
      </c>
      <c r="V376" s="14">
        <f>IF($A376="","",DATE(YEAR($A376),MONTH($A376),1))</f>
        <v/>
      </c>
      <c r="W376" s="7">
        <f>IF($A376="","",$A376&amp;"|"&amp;$B376&amp;"|"&amp;$C376)</f>
        <v/>
      </c>
    </row>
    <row r="377">
      <c r="A377" s="12" t="n"/>
      <c r="B377" s="4" t="n"/>
      <c r="C377" s="4" t="n"/>
      <c r="D377" s="4" t="n"/>
      <c r="E377" s="4" t="n"/>
      <c r="F377" s="5" t="n"/>
      <c r="G377" s="5" t="n"/>
      <c r="H377" s="5" t="n"/>
      <c r="I377" s="5" t="n"/>
      <c r="J377" s="5" t="n"/>
      <c r="K377" s="5" t="n"/>
      <c r="L377" s="5" t="n"/>
      <c r="M377" s="13">
        <f>IF($A377="","",SUMIFS('Petty expenses'!$E$3:$E$1002,'Petty expenses'!$A$3:$A$1002,$A377,'Petty expenses'!$B$3:$B$1002,$B377,'Petty expenses'!$C$3:$C$1002,$C377))</f>
        <v/>
      </c>
      <c r="N377" s="13">
        <f>IF($A377="","",$F377+$H377-$M377)</f>
        <v/>
      </c>
      <c r="O377" s="5" t="n"/>
      <c r="P377" s="13">
        <f>IF(OR($A377="",$O377=""),"",$O377-$N377)</f>
        <v/>
      </c>
      <c r="Q377" s="4" t="n"/>
      <c r="R377" s="5" t="n"/>
      <c r="S377" s="4" t="n"/>
      <c r="T377" s="7">
        <f>IF(OR($A377="",$O377=""),"",IF($P377=0,"Balanced",IF($Q377="","Reason needed",IF($P377&lt;0,"Short","Over"))))</f>
        <v/>
      </c>
      <c r="U377" s="13">
        <f>IF($A377="","",$H377+$I377+$J377+$K377)</f>
        <v/>
      </c>
      <c r="V377" s="14">
        <f>IF($A377="","",DATE(YEAR($A377),MONTH($A377),1))</f>
        <v/>
      </c>
      <c r="W377" s="7">
        <f>IF($A377="","",$A377&amp;"|"&amp;$B377&amp;"|"&amp;$C377)</f>
        <v/>
      </c>
    </row>
    <row r="378">
      <c r="A378" s="12" t="n"/>
      <c r="B378" s="4" t="n"/>
      <c r="C378" s="4" t="n"/>
      <c r="D378" s="4" t="n"/>
      <c r="E378" s="4" t="n"/>
      <c r="F378" s="5" t="n"/>
      <c r="G378" s="5" t="n"/>
      <c r="H378" s="5" t="n"/>
      <c r="I378" s="5" t="n"/>
      <c r="J378" s="5" t="n"/>
      <c r="K378" s="5" t="n"/>
      <c r="L378" s="5" t="n"/>
      <c r="M378" s="13">
        <f>IF($A378="","",SUMIFS('Petty expenses'!$E$3:$E$1002,'Petty expenses'!$A$3:$A$1002,$A378,'Petty expenses'!$B$3:$B$1002,$B378,'Petty expenses'!$C$3:$C$1002,$C378))</f>
        <v/>
      </c>
      <c r="N378" s="13">
        <f>IF($A378="","",$F378+$H378-$M378)</f>
        <v/>
      </c>
      <c r="O378" s="5" t="n"/>
      <c r="P378" s="13">
        <f>IF(OR($A378="",$O378=""),"",$O378-$N378)</f>
        <v/>
      </c>
      <c r="Q378" s="4" t="n"/>
      <c r="R378" s="5" t="n"/>
      <c r="S378" s="4" t="n"/>
      <c r="T378" s="7">
        <f>IF(OR($A378="",$O378=""),"",IF($P378=0,"Balanced",IF($Q378="","Reason needed",IF($P378&lt;0,"Short","Over"))))</f>
        <v/>
      </c>
      <c r="U378" s="13">
        <f>IF($A378="","",$H378+$I378+$J378+$K378)</f>
        <v/>
      </c>
      <c r="V378" s="14">
        <f>IF($A378="","",DATE(YEAR($A378),MONTH($A378),1))</f>
        <v/>
      </c>
      <c r="W378" s="7">
        <f>IF($A378="","",$A378&amp;"|"&amp;$B378&amp;"|"&amp;$C378)</f>
        <v/>
      </c>
    </row>
    <row r="379">
      <c r="A379" s="12" t="n"/>
      <c r="B379" s="4" t="n"/>
      <c r="C379" s="4" t="n"/>
      <c r="D379" s="4" t="n"/>
      <c r="E379" s="4" t="n"/>
      <c r="F379" s="5" t="n"/>
      <c r="G379" s="5" t="n"/>
      <c r="H379" s="5" t="n"/>
      <c r="I379" s="5" t="n"/>
      <c r="J379" s="5" t="n"/>
      <c r="K379" s="5" t="n"/>
      <c r="L379" s="5" t="n"/>
      <c r="M379" s="13">
        <f>IF($A379="","",SUMIFS('Petty expenses'!$E$3:$E$1002,'Petty expenses'!$A$3:$A$1002,$A379,'Petty expenses'!$B$3:$B$1002,$B379,'Petty expenses'!$C$3:$C$1002,$C379))</f>
        <v/>
      </c>
      <c r="N379" s="13">
        <f>IF($A379="","",$F379+$H379-$M379)</f>
        <v/>
      </c>
      <c r="O379" s="5" t="n"/>
      <c r="P379" s="13">
        <f>IF(OR($A379="",$O379=""),"",$O379-$N379)</f>
        <v/>
      </c>
      <c r="Q379" s="4" t="n"/>
      <c r="R379" s="5" t="n"/>
      <c r="S379" s="4" t="n"/>
      <c r="T379" s="7">
        <f>IF(OR($A379="",$O379=""),"",IF($P379=0,"Balanced",IF($Q379="","Reason needed",IF($P379&lt;0,"Short","Over"))))</f>
        <v/>
      </c>
      <c r="U379" s="13">
        <f>IF($A379="","",$H379+$I379+$J379+$K379)</f>
        <v/>
      </c>
      <c r="V379" s="14">
        <f>IF($A379="","",DATE(YEAR($A379),MONTH($A379),1))</f>
        <v/>
      </c>
      <c r="W379" s="7">
        <f>IF($A379="","",$A379&amp;"|"&amp;$B379&amp;"|"&amp;$C379)</f>
        <v/>
      </c>
    </row>
    <row r="380">
      <c r="A380" s="12" t="n"/>
      <c r="B380" s="4" t="n"/>
      <c r="C380" s="4" t="n"/>
      <c r="D380" s="4" t="n"/>
      <c r="E380" s="4" t="n"/>
      <c r="F380" s="5" t="n"/>
      <c r="G380" s="5" t="n"/>
      <c r="H380" s="5" t="n"/>
      <c r="I380" s="5" t="n"/>
      <c r="J380" s="5" t="n"/>
      <c r="K380" s="5" t="n"/>
      <c r="L380" s="5" t="n"/>
      <c r="M380" s="13">
        <f>IF($A380="","",SUMIFS('Petty expenses'!$E$3:$E$1002,'Petty expenses'!$A$3:$A$1002,$A380,'Petty expenses'!$B$3:$B$1002,$B380,'Petty expenses'!$C$3:$C$1002,$C380))</f>
        <v/>
      </c>
      <c r="N380" s="13">
        <f>IF($A380="","",$F380+$H380-$M380)</f>
        <v/>
      </c>
      <c r="O380" s="5" t="n"/>
      <c r="P380" s="13">
        <f>IF(OR($A380="",$O380=""),"",$O380-$N380)</f>
        <v/>
      </c>
      <c r="Q380" s="4" t="n"/>
      <c r="R380" s="5" t="n"/>
      <c r="S380" s="4" t="n"/>
      <c r="T380" s="7">
        <f>IF(OR($A380="",$O380=""),"",IF($P380=0,"Balanced",IF($Q380="","Reason needed",IF($P380&lt;0,"Short","Over"))))</f>
        <v/>
      </c>
      <c r="U380" s="13">
        <f>IF($A380="","",$H380+$I380+$J380+$K380)</f>
        <v/>
      </c>
      <c r="V380" s="14">
        <f>IF($A380="","",DATE(YEAR($A380),MONTH($A380),1))</f>
        <v/>
      </c>
      <c r="W380" s="7">
        <f>IF($A380="","",$A380&amp;"|"&amp;$B380&amp;"|"&amp;$C380)</f>
        <v/>
      </c>
    </row>
    <row r="381">
      <c r="A381" s="12" t="n"/>
      <c r="B381" s="4" t="n"/>
      <c r="C381" s="4" t="n"/>
      <c r="D381" s="4" t="n"/>
      <c r="E381" s="4" t="n"/>
      <c r="F381" s="5" t="n"/>
      <c r="G381" s="5" t="n"/>
      <c r="H381" s="5" t="n"/>
      <c r="I381" s="5" t="n"/>
      <c r="J381" s="5" t="n"/>
      <c r="K381" s="5" t="n"/>
      <c r="L381" s="5" t="n"/>
      <c r="M381" s="13">
        <f>IF($A381="","",SUMIFS('Petty expenses'!$E$3:$E$1002,'Petty expenses'!$A$3:$A$1002,$A381,'Petty expenses'!$B$3:$B$1002,$B381,'Petty expenses'!$C$3:$C$1002,$C381))</f>
        <v/>
      </c>
      <c r="N381" s="13">
        <f>IF($A381="","",$F381+$H381-$M381)</f>
        <v/>
      </c>
      <c r="O381" s="5" t="n"/>
      <c r="P381" s="13">
        <f>IF(OR($A381="",$O381=""),"",$O381-$N381)</f>
        <v/>
      </c>
      <c r="Q381" s="4" t="n"/>
      <c r="R381" s="5" t="n"/>
      <c r="S381" s="4" t="n"/>
      <c r="T381" s="7">
        <f>IF(OR($A381="",$O381=""),"",IF($P381=0,"Balanced",IF($Q381="","Reason needed",IF($P381&lt;0,"Short","Over"))))</f>
        <v/>
      </c>
      <c r="U381" s="13">
        <f>IF($A381="","",$H381+$I381+$J381+$K381)</f>
        <v/>
      </c>
      <c r="V381" s="14">
        <f>IF($A381="","",DATE(YEAR($A381),MONTH($A381),1))</f>
        <v/>
      </c>
      <c r="W381" s="7">
        <f>IF($A381="","",$A381&amp;"|"&amp;$B381&amp;"|"&amp;$C381)</f>
        <v/>
      </c>
    </row>
    <row r="382">
      <c r="A382" s="12" t="n"/>
      <c r="B382" s="4" t="n"/>
      <c r="C382" s="4" t="n"/>
      <c r="D382" s="4" t="n"/>
      <c r="E382" s="4" t="n"/>
      <c r="F382" s="5" t="n"/>
      <c r="G382" s="5" t="n"/>
      <c r="H382" s="5" t="n"/>
      <c r="I382" s="5" t="n"/>
      <c r="J382" s="5" t="n"/>
      <c r="K382" s="5" t="n"/>
      <c r="L382" s="5" t="n"/>
      <c r="M382" s="13">
        <f>IF($A382="","",SUMIFS('Petty expenses'!$E$3:$E$1002,'Petty expenses'!$A$3:$A$1002,$A382,'Petty expenses'!$B$3:$B$1002,$B382,'Petty expenses'!$C$3:$C$1002,$C382))</f>
        <v/>
      </c>
      <c r="N382" s="13">
        <f>IF($A382="","",$F382+$H382-$M382)</f>
        <v/>
      </c>
      <c r="O382" s="5" t="n"/>
      <c r="P382" s="13">
        <f>IF(OR($A382="",$O382=""),"",$O382-$N382)</f>
        <v/>
      </c>
      <c r="Q382" s="4" t="n"/>
      <c r="R382" s="5" t="n"/>
      <c r="S382" s="4" t="n"/>
      <c r="T382" s="7">
        <f>IF(OR($A382="",$O382=""),"",IF($P382=0,"Balanced",IF($Q382="","Reason needed",IF($P382&lt;0,"Short","Over"))))</f>
        <v/>
      </c>
      <c r="U382" s="13">
        <f>IF($A382="","",$H382+$I382+$J382+$K382)</f>
        <v/>
      </c>
      <c r="V382" s="14">
        <f>IF($A382="","",DATE(YEAR($A382),MONTH($A382),1))</f>
        <v/>
      </c>
      <c r="W382" s="7">
        <f>IF($A382="","",$A382&amp;"|"&amp;$B382&amp;"|"&amp;$C382)</f>
        <v/>
      </c>
    </row>
    <row r="383">
      <c r="A383" s="12" t="n"/>
      <c r="B383" s="4" t="n"/>
      <c r="C383" s="4" t="n"/>
      <c r="D383" s="4" t="n"/>
      <c r="E383" s="4" t="n"/>
      <c r="F383" s="5" t="n"/>
      <c r="G383" s="5" t="n"/>
      <c r="H383" s="5" t="n"/>
      <c r="I383" s="5" t="n"/>
      <c r="J383" s="5" t="n"/>
      <c r="K383" s="5" t="n"/>
      <c r="L383" s="5" t="n"/>
      <c r="M383" s="13">
        <f>IF($A383="","",SUMIFS('Petty expenses'!$E$3:$E$1002,'Petty expenses'!$A$3:$A$1002,$A383,'Petty expenses'!$B$3:$B$1002,$B383,'Petty expenses'!$C$3:$C$1002,$C383))</f>
        <v/>
      </c>
      <c r="N383" s="13">
        <f>IF($A383="","",$F383+$H383-$M383)</f>
        <v/>
      </c>
      <c r="O383" s="5" t="n"/>
      <c r="P383" s="13">
        <f>IF(OR($A383="",$O383=""),"",$O383-$N383)</f>
        <v/>
      </c>
      <c r="Q383" s="4" t="n"/>
      <c r="R383" s="5" t="n"/>
      <c r="S383" s="4" t="n"/>
      <c r="T383" s="7">
        <f>IF(OR($A383="",$O383=""),"",IF($P383=0,"Balanced",IF($Q383="","Reason needed",IF($P383&lt;0,"Short","Over"))))</f>
        <v/>
      </c>
      <c r="U383" s="13">
        <f>IF($A383="","",$H383+$I383+$J383+$K383)</f>
        <v/>
      </c>
      <c r="V383" s="14">
        <f>IF($A383="","",DATE(YEAR($A383),MONTH($A383),1))</f>
        <v/>
      </c>
      <c r="W383" s="7">
        <f>IF($A383="","",$A383&amp;"|"&amp;$B383&amp;"|"&amp;$C383)</f>
        <v/>
      </c>
    </row>
    <row r="384">
      <c r="A384" s="12" t="n"/>
      <c r="B384" s="4" t="n"/>
      <c r="C384" s="4" t="n"/>
      <c r="D384" s="4" t="n"/>
      <c r="E384" s="4" t="n"/>
      <c r="F384" s="5" t="n"/>
      <c r="G384" s="5" t="n"/>
      <c r="H384" s="5" t="n"/>
      <c r="I384" s="5" t="n"/>
      <c r="J384" s="5" t="n"/>
      <c r="K384" s="5" t="n"/>
      <c r="L384" s="5" t="n"/>
      <c r="M384" s="13">
        <f>IF($A384="","",SUMIFS('Petty expenses'!$E$3:$E$1002,'Petty expenses'!$A$3:$A$1002,$A384,'Petty expenses'!$B$3:$B$1002,$B384,'Petty expenses'!$C$3:$C$1002,$C384))</f>
        <v/>
      </c>
      <c r="N384" s="13">
        <f>IF($A384="","",$F384+$H384-$M384)</f>
        <v/>
      </c>
      <c r="O384" s="5" t="n"/>
      <c r="P384" s="13">
        <f>IF(OR($A384="",$O384=""),"",$O384-$N384)</f>
        <v/>
      </c>
      <c r="Q384" s="4" t="n"/>
      <c r="R384" s="5" t="n"/>
      <c r="S384" s="4" t="n"/>
      <c r="T384" s="7">
        <f>IF(OR($A384="",$O384=""),"",IF($P384=0,"Balanced",IF($Q384="","Reason needed",IF($P384&lt;0,"Short","Over"))))</f>
        <v/>
      </c>
      <c r="U384" s="13">
        <f>IF($A384="","",$H384+$I384+$J384+$K384)</f>
        <v/>
      </c>
      <c r="V384" s="14">
        <f>IF($A384="","",DATE(YEAR($A384),MONTH($A384),1))</f>
        <v/>
      </c>
      <c r="W384" s="7">
        <f>IF($A384="","",$A384&amp;"|"&amp;$B384&amp;"|"&amp;$C384)</f>
        <v/>
      </c>
    </row>
    <row r="385">
      <c r="A385" s="12" t="n"/>
      <c r="B385" s="4" t="n"/>
      <c r="C385" s="4" t="n"/>
      <c r="D385" s="4" t="n"/>
      <c r="E385" s="4" t="n"/>
      <c r="F385" s="5" t="n"/>
      <c r="G385" s="5" t="n"/>
      <c r="H385" s="5" t="n"/>
      <c r="I385" s="5" t="n"/>
      <c r="J385" s="5" t="n"/>
      <c r="K385" s="5" t="n"/>
      <c r="L385" s="5" t="n"/>
      <c r="M385" s="13">
        <f>IF($A385="","",SUMIFS('Petty expenses'!$E$3:$E$1002,'Petty expenses'!$A$3:$A$1002,$A385,'Petty expenses'!$B$3:$B$1002,$B385,'Petty expenses'!$C$3:$C$1002,$C385))</f>
        <v/>
      </c>
      <c r="N385" s="13">
        <f>IF($A385="","",$F385+$H385-$M385)</f>
        <v/>
      </c>
      <c r="O385" s="5" t="n"/>
      <c r="P385" s="13">
        <f>IF(OR($A385="",$O385=""),"",$O385-$N385)</f>
        <v/>
      </c>
      <c r="Q385" s="4" t="n"/>
      <c r="R385" s="5" t="n"/>
      <c r="S385" s="4" t="n"/>
      <c r="T385" s="7">
        <f>IF(OR($A385="",$O385=""),"",IF($P385=0,"Balanced",IF($Q385="","Reason needed",IF($P385&lt;0,"Short","Over"))))</f>
        <v/>
      </c>
      <c r="U385" s="13">
        <f>IF($A385="","",$H385+$I385+$J385+$K385)</f>
        <v/>
      </c>
      <c r="V385" s="14">
        <f>IF($A385="","",DATE(YEAR($A385),MONTH($A385),1))</f>
        <v/>
      </c>
      <c r="W385" s="7">
        <f>IF($A385="","",$A385&amp;"|"&amp;$B385&amp;"|"&amp;$C385)</f>
        <v/>
      </c>
    </row>
    <row r="386">
      <c r="A386" s="12" t="n"/>
      <c r="B386" s="4" t="n"/>
      <c r="C386" s="4" t="n"/>
      <c r="D386" s="4" t="n"/>
      <c r="E386" s="4" t="n"/>
      <c r="F386" s="5" t="n"/>
      <c r="G386" s="5" t="n"/>
      <c r="H386" s="5" t="n"/>
      <c r="I386" s="5" t="n"/>
      <c r="J386" s="5" t="n"/>
      <c r="K386" s="5" t="n"/>
      <c r="L386" s="5" t="n"/>
      <c r="M386" s="13">
        <f>IF($A386="","",SUMIFS('Petty expenses'!$E$3:$E$1002,'Petty expenses'!$A$3:$A$1002,$A386,'Petty expenses'!$B$3:$B$1002,$B386,'Petty expenses'!$C$3:$C$1002,$C386))</f>
        <v/>
      </c>
      <c r="N386" s="13">
        <f>IF($A386="","",$F386+$H386-$M386)</f>
        <v/>
      </c>
      <c r="O386" s="5" t="n"/>
      <c r="P386" s="13">
        <f>IF(OR($A386="",$O386=""),"",$O386-$N386)</f>
        <v/>
      </c>
      <c r="Q386" s="4" t="n"/>
      <c r="R386" s="5" t="n"/>
      <c r="S386" s="4" t="n"/>
      <c r="T386" s="7">
        <f>IF(OR($A386="",$O386=""),"",IF($P386=0,"Balanced",IF($Q386="","Reason needed",IF($P386&lt;0,"Short","Over"))))</f>
        <v/>
      </c>
      <c r="U386" s="13">
        <f>IF($A386="","",$H386+$I386+$J386+$K386)</f>
        <v/>
      </c>
      <c r="V386" s="14">
        <f>IF($A386="","",DATE(YEAR($A386),MONTH($A386),1))</f>
        <v/>
      </c>
      <c r="W386" s="7">
        <f>IF($A386="","",$A386&amp;"|"&amp;$B386&amp;"|"&amp;$C386)</f>
        <v/>
      </c>
    </row>
    <row r="387">
      <c r="A387" s="12" t="n"/>
      <c r="B387" s="4" t="n"/>
      <c r="C387" s="4" t="n"/>
      <c r="D387" s="4" t="n"/>
      <c r="E387" s="4" t="n"/>
      <c r="F387" s="5" t="n"/>
      <c r="G387" s="5" t="n"/>
      <c r="H387" s="5" t="n"/>
      <c r="I387" s="5" t="n"/>
      <c r="J387" s="5" t="n"/>
      <c r="K387" s="5" t="n"/>
      <c r="L387" s="5" t="n"/>
      <c r="M387" s="13">
        <f>IF($A387="","",SUMIFS('Petty expenses'!$E$3:$E$1002,'Petty expenses'!$A$3:$A$1002,$A387,'Petty expenses'!$B$3:$B$1002,$B387,'Petty expenses'!$C$3:$C$1002,$C387))</f>
        <v/>
      </c>
      <c r="N387" s="13">
        <f>IF($A387="","",$F387+$H387-$M387)</f>
        <v/>
      </c>
      <c r="O387" s="5" t="n"/>
      <c r="P387" s="13">
        <f>IF(OR($A387="",$O387=""),"",$O387-$N387)</f>
        <v/>
      </c>
      <c r="Q387" s="4" t="n"/>
      <c r="R387" s="5" t="n"/>
      <c r="S387" s="4" t="n"/>
      <c r="T387" s="7">
        <f>IF(OR($A387="",$O387=""),"",IF($P387=0,"Balanced",IF($Q387="","Reason needed",IF($P387&lt;0,"Short","Over"))))</f>
        <v/>
      </c>
      <c r="U387" s="13">
        <f>IF($A387="","",$H387+$I387+$J387+$K387)</f>
        <v/>
      </c>
      <c r="V387" s="14">
        <f>IF($A387="","",DATE(YEAR($A387),MONTH($A387),1))</f>
        <v/>
      </c>
      <c r="W387" s="7">
        <f>IF($A387="","",$A387&amp;"|"&amp;$B387&amp;"|"&amp;$C387)</f>
        <v/>
      </c>
    </row>
    <row r="388">
      <c r="A388" s="12" t="n"/>
      <c r="B388" s="4" t="n"/>
      <c r="C388" s="4" t="n"/>
      <c r="D388" s="4" t="n"/>
      <c r="E388" s="4" t="n"/>
      <c r="F388" s="5" t="n"/>
      <c r="G388" s="5" t="n"/>
      <c r="H388" s="5" t="n"/>
      <c r="I388" s="5" t="n"/>
      <c r="J388" s="5" t="n"/>
      <c r="K388" s="5" t="n"/>
      <c r="L388" s="5" t="n"/>
      <c r="M388" s="13">
        <f>IF($A388="","",SUMIFS('Petty expenses'!$E$3:$E$1002,'Petty expenses'!$A$3:$A$1002,$A388,'Petty expenses'!$B$3:$B$1002,$B388,'Petty expenses'!$C$3:$C$1002,$C388))</f>
        <v/>
      </c>
      <c r="N388" s="13">
        <f>IF($A388="","",$F388+$H388-$M388)</f>
        <v/>
      </c>
      <c r="O388" s="5" t="n"/>
      <c r="P388" s="13">
        <f>IF(OR($A388="",$O388=""),"",$O388-$N388)</f>
        <v/>
      </c>
      <c r="Q388" s="4" t="n"/>
      <c r="R388" s="5" t="n"/>
      <c r="S388" s="4" t="n"/>
      <c r="T388" s="7">
        <f>IF(OR($A388="",$O388=""),"",IF($P388=0,"Balanced",IF($Q388="","Reason needed",IF($P388&lt;0,"Short","Over"))))</f>
        <v/>
      </c>
      <c r="U388" s="13">
        <f>IF($A388="","",$H388+$I388+$J388+$K388)</f>
        <v/>
      </c>
      <c r="V388" s="14">
        <f>IF($A388="","",DATE(YEAR($A388),MONTH($A388),1))</f>
        <v/>
      </c>
      <c r="W388" s="7">
        <f>IF($A388="","",$A388&amp;"|"&amp;$B388&amp;"|"&amp;$C388)</f>
        <v/>
      </c>
    </row>
    <row r="389">
      <c r="A389" s="12" t="n"/>
      <c r="B389" s="4" t="n"/>
      <c r="C389" s="4" t="n"/>
      <c r="D389" s="4" t="n"/>
      <c r="E389" s="4" t="n"/>
      <c r="F389" s="5" t="n"/>
      <c r="G389" s="5" t="n"/>
      <c r="H389" s="5" t="n"/>
      <c r="I389" s="5" t="n"/>
      <c r="J389" s="5" t="n"/>
      <c r="K389" s="5" t="n"/>
      <c r="L389" s="5" t="n"/>
      <c r="M389" s="13">
        <f>IF($A389="","",SUMIFS('Petty expenses'!$E$3:$E$1002,'Petty expenses'!$A$3:$A$1002,$A389,'Petty expenses'!$B$3:$B$1002,$B389,'Petty expenses'!$C$3:$C$1002,$C389))</f>
        <v/>
      </c>
      <c r="N389" s="13">
        <f>IF($A389="","",$F389+$H389-$M389)</f>
        <v/>
      </c>
      <c r="O389" s="5" t="n"/>
      <c r="P389" s="13">
        <f>IF(OR($A389="",$O389=""),"",$O389-$N389)</f>
        <v/>
      </c>
      <c r="Q389" s="4" t="n"/>
      <c r="R389" s="5" t="n"/>
      <c r="S389" s="4" t="n"/>
      <c r="T389" s="7">
        <f>IF(OR($A389="",$O389=""),"",IF($P389=0,"Balanced",IF($Q389="","Reason needed",IF($P389&lt;0,"Short","Over"))))</f>
        <v/>
      </c>
      <c r="U389" s="13">
        <f>IF($A389="","",$H389+$I389+$J389+$K389)</f>
        <v/>
      </c>
      <c r="V389" s="14">
        <f>IF($A389="","",DATE(YEAR($A389),MONTH($A389),1))</f>
        <v/>
      </c>
      <c r="W389" s="7">
        <f>IF($A389="","",$A389&amp;"|"&amp;$B389&amp;"|"&amp;$C389)</f>
        <v/>
      </c>
    </row>
    <row r="390">
      <c r="A390" s="12" t="n"/>
      <c r="B390" s="4" t="n"/>
      <c r="C390" s="4" t="n"/>
      <c r="D390" s="4" t="n"/>
      <c r="E390" s="4" t="n"/>
      <c r="F390" s="5" t="n"/>
      <c r="G390" s="5" t="n"/>
      <c r="H390" s="5" t="n"/>
      <c r="I390" s="5" t="n"/>
      <c r="J390" s="5" t="n"/>
      <c r="K390" s="5" t="n"/>
      <c r="L390" s="5" t="n"/>
      <c r="M390" s="13">
        <f>IF($A390="","",SUMIFS('Petty expenses'!$E$3:$E$1002,'Petty expenses'!$A$3:$A$1002,$A390,'Petty expenses'!$B$3:$B$1002,$B390,'Petty expenses'!$C$3:$C$1002,$C390))</f>
        <v/>
      </c>
      <c r="N390" s="13">
        <f>IF($A390="","",$F390+$H390-$M390)</f>
        <v/>
      </c>
      <c r="O390" s="5" t="n"/>
      <c r="P390" s="13">
        <f>IF(OR($A390="",$O390=""),"",$O390-$N390)</f>
        <v/>
      </c>
      <c r="Q390" s="4" t="n"/>
      <c r="R390" s="5" t="n"/>
      <c r="S390" s="4" t="n"/>
      <c r="T390" s="7">
        <f>IF(OR($A390="",$O390=""),"",IF($P390=0,"Balanced",IF($Q390="","Reason needed",IF($P390&lt;0,"Short","Over"))))</f>
        <v/>
      </c>
      <c r="U390" s="13">
        <f>IF($A390="","",$H390+$I390+$J390+$K390)</f>
        <v/>
      </c>
      <c r="V390" s="14">
        <f>IF($A390="","",DATE(YEAR($A390),MONTH($A390),1))</f>
        <v/>
      </c>
      <c r="W390" s="7">
        <f>IF($A390="","",$A390&amp;"|"&amp;$B390&amp;"|"&amp;$C390)</f>
        <v/>
      </c>
    </row>
    <row r="391">
      <c r="A391" s="12" t="n"/>
      <c r="B391" s="4" t="n"/>
      <c r="C391" s="4" t="n"/>
      <c r="D391" s="4" t="n"/>
      <c r="E391" s="4" t="n"/>
      <c r="F391" s="5" t="n"/>
      <c r="G391" s="5" t="n"/>
      <c r="H391" s="5" t="n"/>
      <c r="I391" s="5" t="n"/>
      <c r="J391" s="5" t="n"/>
      <c r="K391" s="5" t="n"/>
      <c r="L391" s="5" t="n"/>
      <c r="M391" s="13">
        <f>IF($A391="","",SUMIFS('Petty expenses'!$E$3:$E$1002,'Petty expenses'!$A$3:$A$1002,$A391,'Petty expenses'!$B$3:$B$1002,$B391,'Petty expenses'!$C$3:$C$1002,$C391))</f>
        <v/>
      </c>
      <c r="N391" s="13">
        <f>IF($A391="","",$F391+$H391-$M391)</f>
        <v/>
      </c>
      <c r="O391" s="5" t="n"/>
      <c r="P391" s="13">
        <f>IF(OR($A391="",$O391=""),"",$O391-$N391)</f>
        <v/>
      </c>
      <c r="Q391" s="4" t="n"/>
      <c r="R391" s="5" t="n"/>
      <c r="S391" s="4" t="n"/>
      <c r="T391" s="7">
        <f>IF(OR($A391="",$O391=""),"",IF($P391=0,"Balanced",IF($Q391="","Reason needed",IF($P391&lt;0,"Short","Over"))))</f>
        <v/>
      </c>
      <c r="U391" s="13">
        <f>IF($A391="","",$H391+$I391+$J391+$K391)</f>
        <v/>
      </c>
      <c r="V391" s="14">
        <f>IF($A391="","",DATE(YEAR($A391),MONTH($A391),1))</f>
        <v/>
      </c>
      <c r="W391" s="7">
        <f>IF($A391="","",$A391&amp;"|"&amp;$B391&amp;"|"&amp;$C391)</f>
        <v/>
      </c>
    </row>
    <row r="392">
      <c r="A392" s="12" t="n"/>
      <c r="B392" s="4" t="n"/>
      <c r="C392" s="4" t="n"/>
      <c r="D392" s="4" t="n"/>
      <c r="E392" s="4" t="n"/>
      <c r="F392" s="5" t="n"/>
      <c r="G392" s="5" t="n"/>
      <c r="H392" s="5" t="n"/>
      <c r="I392" s="5" t="n"/>
      <c r="J392" s="5" t="n"/>
      <c r="K392" s="5" t="n"/>
      <c r="L392" s="5" t="n"/>
      <c r="M392" s="13">
        <f>IF($A392="","",SUMIFS('Petty expenses'!$E$3:$E$1002,'Petty expenses'!$A$3:$A$1002,$A392,'Petty expenses'!$B$3:$B$1002,$B392,'Petty expenses'!$C$3:$C$1002,$C392))</f>
        <v/>
      </c>
      <c r="N392" s="13">
        <f>IF($A392="","",$F392+$H392-$M392)</f>
        <v/>
      </c>
      <c r="O392" s="5" t="n"/>
      <c r="P392" s="13">
        <f>IF(OR($A392="",$O392=""),"",$O392-$N392)</f>
        <v/>
      </c>
      <c r="Q392" s="4" t="n"/>
      <c r="R392" s="5" t="n"/>
      <c r="S392" s="4" t="n"/>
      <c r="T392" s="7">
        <f>IF(OR($A392="",$O392=""),"",IF($P392=0,"Balanced",IF($Q392="","Reason needed",IF($P392&lt;0,"Short","Over"))))</f>
        <v/>
      </c>
      <c r="U392" s="13">
        <f>IF($A392="","",$H392+$I392+$J392+$K392)</f>
        <v/>
      </c>
      <c r="V392" s="14">
        <f>IF($A392="","",DATE(YEAR($A392),MONTH($A392),1))</f>
        <v/>
      </c>
      <c r="W392" s="7">
        <f>IF($A392="","",$A392&amp;"|"&amp;$B392&amp;"|"&amp;$C392)</f>
        <v/>
      </c>
    </row>
    <row r="393">
      <c r="A393" s="12" t="n"/>
      <c r="B393" s="4" t="n"/>
      <c r="C393" s="4" t="n"/>
      <c r="D393" s="4" t="n"/>
      <c r="E393" s="4" t="n"/>
      <c r="F393" s="5" t="n"/>
      <c r="G393" s="5" t="n"/>
      <c r="H393" s="5" t="n"/>
      <c r="I393" s="5" t="n"/>
      <c r="J393" s="5" t="n"/>
      <c r="K393" s="5" t="n"/>
      <c r="L393" s="5" t="n"/>
      <c r="M393" s="13">
        <f>IF($A393="","",SUMIFS('Petty expenses'!$E$3:$E$1002,'Petty expenses'!$A$3:$A$1002,$A393,'Petty expenses'!$B$3:$B$1002,$B393,'Petty expenses'!$C$3:$C$1002,$C393))</f>
        <v/>
      </c>
      <c r="N393" s="13">
        <f>IF($A393="","",$F393+$H393-$M393)</f>
        <v/>
      </c>
      <c r="O393" s="5" t="n"/>
      <c r="P393" s="13">
        <f>IF(OR($A393="",$O393=""),"",$O393-$N393)</f>
        <v/>
      </c>
      <c r="Q393" s="4" t="n"/>
      <c r="R393" s="5" t="n"/>
      <c r="S393" s="4" t="n"/>
      <c r="T393" s="7">
        <f>IF(OR($A393="",$O393=""),"",IF($P393=0,"Balanced",IF($Q393="","Reason needed",IF($P393&lt;0,"Short","Over"))))</f>
        <v/>
      </c>
      <c r="U393" s="13">
        <f>IF($A393="","",$H393+$I393+$J393+$K393)</f>
        <v/>
      </c>
      <c r="V393" s="14">
        <f>IF($A393="","",DATE(YEAR($A393),MONTH($A393),1))</f>
        <v/>
      </c>
      <c r="W393" s="7">
        <f>IF($A393="","",$A393&amp;"|"&amp;$B393&amp;"|"&amp;$C393)</f>
        <v/>
      </c>
    </row>
    <row r="394">
      <c r="A394" s="12" t="n"/>
      <c r="B394" s="4" t="n"/>
      <c r="C394" s="4" t="n"/>
      <c r="D394" s="4" t="n"/>
      <c r="E394" s="4" t="n"/>
      <c r="F394" s="5" t="n"/>
      <c r="G394" s="5" t="n"/>
      <c r="H394" s="5" t="n"/>
      <c r="I394" s="5" t="n"/>
      <c r="J394" s="5" t="n"/>
      <c r="K394" s="5" t="n"/>
      <c r="L394" s="5" t="n"/>
      <c r="M394" s="13">
        <f>IF($A394="","",SUMIFS('Petty expenses'!$E$3:$E$1002,'Petty expenses'!$A$3:$A$1002,$A394,'Petty expenses'!$B$3:$B$1002,$B394,'Petty expenses'!$C$3:$C$1002,$C394))</f>
        <v/>
      </c>
      <c r="N394" s="13">
        <f>IF($A394="","",$F394+$H394-$M394)</f>
        <v/>
      </c>
      <c r="O394" s="5" t="n"/>
      <c r="P394" s="13">
        <f>IF(OR($A394="",$O394=""),"",$O394-$N394)</f>
        <v/>
      </c>
      <c r="Q394" s="4" t="n"/>
      <c r="R394" s="5" t="n"/>
      <c r="S394" s="4" t="n"/>
      <c r="T394" s="7">
        <f>IF(OR($A394="",$O394=""),"",IF($P394=0,"Balanced",IF($Q394="","Reason needed",IF($P394&lt;0,"Short","Over"))))</f>
        <v/>
      </c>
      <c r="U394" s="13">
        <f>IF($A394="","",$H394+$I394+$J394+$K394)</f>
        <v/>
      </c>
      <c r="V394" s="14">
        <f>IF($A394="","",DATE(YEAR($A394),MONTH($A394),1))</f>
        <v/>
      </c>
      <c r="W394" s="7">
        <f>IF($A394="","",$A394&amp;"|"&amp;$B394&amp;"|"&amp;$C394)</f>
        <v/>
      </c>
    </row>
    <row r="395">
      <c r="A395" s="12" t="n"/>
      <c r="B395" s="4" t="n"/>
      <c r="C395" s="4" t="n"/>
      <c r="D395" s="4" t="n"/>
      <c r="E395" s="4" t="n"/>
      <c r="F395" s="5" t="n"/>
      <c r="G395" s="5" t="n"/>
      <c r="H395" s="5" t="n"/>
      <c r="I395" s="5" t="n"/>
      <c r="J395" s="5" t="n"/>
      <c r="K395" s="5" t="n"/>
      <c r="L395" s="5" t="n"/>
      <c r="M395" s="13">
        <f>IF($A395="","",SUMIFS('Petty expenses'!$E$3:$E$1002,'Petty expenses'!$A$3:$A$1002,$A395,'Petty expenses'!$B$3:$B$1002,$B395,'Petty expenses'!$C$3:$C$1002,$C395))</f>
        <v/>
      </c>
      <c r="N395" s="13">
        <f>IF($A395="","",$F395+$H395-$M395)</f>
        <v/>
      </c>
      <c r="O395" s="5" t="n"/>
      <c r="P395" s="13">
        <f>IF(OR($A395="",$O395=""),"",$O395-$N395)</f>
        <v/>
      </c>
      <c r="Q395" s="4" t="n"/>
      <c r="R395" s="5" t="n"/>
      <c r="S395" s="4" t="n"/>
      <c r="T395" s="7">
        <f>IF(OR($A395="",$O395=""),"",IF($P395=0,"Balanced",IF($Q395="","Reason needed",IF($P395&lt;0,"Short","Over"))))</f>
        <v/>
      </c>
      <c r="U395" s="13">
        <f>IF($A395="","",$H395+$I395+$J395+$K395)</f>
        <v/>
      </c>
      <c r="V395" s="14">
        <f>IF($A395="","",DATE(YEAR($A395),MONTH($A395),1))</f>
        <v/>
      </c>
      <c r="W395" s="7">
        <f>IF($A395="","",$A395&amp;"|"&amp;$B395&amp;"|"&amp;$C395)</f>
        <v/>
      </c>
    </row>
    <row r="396">
      <c r="A396" s="12" t="n"/>
      <c r="B396" s="4" t="n"/>
      <c r="C396" s="4" t="n"/>
      <c r="D396" s="4" t="n"/>
      <c r="E396" s="4" t="n"/>
      <c r="F396" s="5" t="n"/>
      <c r="G396" s="5" t="n"/>
      <c r="H396" s="5" t="n"/>
      <c r="I396" s="5" t="n"/>
      <c r="J396" s="5" t="n"/>
      <c r="K396" s="5" t="n"/>
      <c r="L396" s="5" t="n"/>
      <c r="M396" s="13">
        <f>IF($A396="","",SUMIFS('Petty expenses'!$E$3:$E$1002,'Petty expenses'!$A$3:$A$1002,$A396,'Petty expenses'!$B$3:$B$1002,$B396,'Petty expenses'!$C$3:$C$1002,$C396))</f>
        <v/>
      </c>
      <c r="N396" s="13">
        <f>IF($A396="","",$F396+$H396-$M396)</f>
        <v/>
      </c>
      <c r="O396" s="5" t="n"/>
      <c r="P396" s="13">
        <f>IF(OR($A396="",$O396=""),"",$O396-$N396)</f>
        <v/>
      </c>
      <c r="Q396" s="4" t="n"/>
      <c r="R396" s="5" t="n"/>
      <c r="S396" s="4" t="n"/>
      <c r="T396" s="7">
        <f>IF(OR($A396="",$O396=""),"",IF($P396=0,"Balanced",IF($Q396="","Reason needed",IF($P396&lt;0,"Short","Over"))))</f>
        <v/>
      </c>
      <c r="U396" s="13">
        <f>IF($A396="","",$H396+$I396+$J396+$K396)</f>
        <v/>
      </c>
      <c r="V396" s="14">
        <f>IF($A396="","",DATE(YEAR($A396),MONTH($A396),1))</f>
        <v/>
      </c>
      <c r="W396" s="7">
        <f>IF($A396="","",$A396&amp;"|"&amp;$B396&amp;"|"&amp;$C396)</f>
        <v/>
      </c>
    </row>
    <row r="397">
      <c r="A397" s="12" t="n"/>
      <c r="B397" s="4" t="n"/>
      <c r="C397" s="4" t="n"/>
      <c r="D397" s="4" t="n"/>
      <c r="E397" s="4" t="n"/>
      <c r="F397" s="5" t="n"/>
      <c r="G397" s="5" t="n"/>
      <c r="H397" s="5" t="n"/>
      <c r="I397" s="5" t="n"/>
      <c r="J397" s="5" t="n"/>
      <c r="K397" s="5" t="n"/>
      <c r="L397" s="5" t="n"/>
      <c r="M397" s="13">
        <f>IF($A397="","",SUMIFS('Petty expenses'!$E$3:$E$1002,'Petty expenses'!$A$3:$A$1002,$A397,'Petty expenses'!$B$3:$B$1002,$B397,'Petty expenses'!$C$3:$C$1002,$C397))</f>
        <v/>
      </c>
      <c r="N397" s="13">
        <f>IF($A397="","",$F397+$H397-$M397)</f>
        <v/>
      </c>
      <c r="O397" s="5" t="n"/>
      <c r="P397" s="13">
        <f>IF(OR($A397="",$O397=""),"",$O397-$N397)</f>
        <v/>
      </c>
      <c r="Q397" s="4" t="n"/>
      <c r="R397" s="5" t="n"/>
      <c r="S397" s="4" t="n"/>
      <c r="T397" s="7">
        <f>IF(OR($A397="",$O397=""),"",IF($P397=0,"Balanced",IF($Q397="","Reason needed",IF($P397&lt;0,"Short","Over"))))</f>
        <v/>
      </c>
      <c r="U397" s="13">
        <f>IF($A397="","",$H397+$I397+$J397+$K397)</f>
        <v/>
      </c>
      <c r="V397" s="14">
        <f>IF($A397="","",DATE(YEAR($A397),MONTH($A397),1))</f>
        <v/>
      </c>
      <c r="W397" s="7">
        <f>IF($A397="","",$A397&amp;"|"&amp;$B397&amp;"|"&amp;$C397)</f>
        <v/>
      </c>
    </row>
    <row r="398">
      <c r="A398" s="12" t="n"/>
      <c r="B398" s="4" t="n"/>
      <c r="C398" s="4" t="n"/>
      <c r="D398" s="4" t="n"/>
      <c r="E398" s="4" t="n"/>
      <c r="F398" s="5" t="n"/>
      <c r="G398" s="5" t="n"/>
      <c r="H398" s="5" t="n"/>
      <c r="I398" s="5" t="n"/>
      <c r="J398" s="5" t="n"/>
      <c r="K398" s="5" t="n"/>
      <c r="L398" s="5" t="n"/>
      <c r="M398" s="13">
        <f>IF($A398="","",SUMIFS('Petty expenses'!$E$3:$E$1002,'Petty expenses'!$A$3:$A$1002,$A398,'Petty expenses'!$B$3:$B$1002,$B398,'Petty expenses'!$C$3:$C$1002,$C398))</f>
        <v/>
      </c>
      <c r="N398" s="13">
        <f>IF($A398="","",$F398+$H398-$M398)</f>
        <v/>
      </c>
      <c r="O398" s="5" t="n"/>
      <c r="P398" s="13">
        <f>IF(OR($A398="",$O398=""),"",$O398-$N398)</f>
        <v/>
      </c>
      <c r="Q398" s="4" t="n"/>
      <c r="R398" s="5" t="n"/>
      <c r="S398" s="4" t="n"/>
      <c r="T398" s="7">
        <f>IF(OR($A398="",$O398=""),"",IF($P398=0,"Balanced",IF($Q398="","Reason needed",IF($P398&lt;0,"Short","Over"))))</f>
        <v/>
      </c>
      <c r="U398" s="13">
        <f>IF($A398="","",$H398+$I398+$J398+$K398)</f>
        <v/>
      </c>
      <c r="V398" s="14">
        <f>IF($A398="","",DATE(YEAR($A398),MONTH($A398),1))</f>
        <v/>
      </c>
      <c r="W398" s="7">
        <f>IF($A398="","",$A398&amp;"|"&amp;$B398&amp;"|"&amp;$C398)</f>
        <v/>
      </c>
    </row>
    <row r="399">
      <c r="A399" s="12" t="n"/>
      <c r="B399" s="4" t="n"/>
      <c r="C399" s="4" t="n"/>
      <c r="D399" s="4" t="n"/>
      <c r="E399" s="4" t="n"/>
      <c r="F399" s="5" t="n"/>
      <c r="G399" s="5" t="n"/>
      <c r="H399" s="5" t="n"/>
      <c r="I399" s="5" t="n"/>
      <c r="J399" s="5" t="n"/>
      <c r="K399" s="5" t="n"/>
      <c r="L399" s="5" t="n"/>
      <c r="M399" s="13">
        <f>IF($A399="","",SUMIFS('Petty expenses'!$E$3:$E$1002,'Petty expenses'!$A$3:$A$1002,$A399,'Petty expenses'!$B$3:$B$1002,$B399,'Petty expenses'!$C$3:$C$1002,$C399))</f>
        <v/>
      </c>
      <c r="N399" s="13">
        <f>IF($A399="","",$F399+$H399-$M399)</f>
        <v/>
      </c>
      <c r="O399" s="5" t="n"/>
      <c r="P399" s="13">
        <f>IF(OR($A399="",$O399=""),"",$O399-$N399)</f>
        <v/>
      </c>
      <c r="Q399" s="4" t="n"/>
      <c r="R399" s="5" t="n"/>
      <c r="S399" s="4" t="n"/>
      <c r="T399" s="7">
        <f>IF(OR($A399="",$O399=""),"",IF($P399=0,"Balanced",IF($Q399="","Reason needed",IF($P399&lt;0,"Short","Over"))))</f>
        <v/>
      </c>
      <c r="U399" s="13">
        <f>IF($A399="","",$H399+$I399+$J399+$K399)</f>
        <v/>
      </c>
      <c r="V399" s="14">
        <f>IF($A399="","",DATE(YEAR($A399),MONTH($A399),1))</f>
        <v/>
      </c>
      <c r="W399" s="7">
        <f>IF($A399="","",$A399&amp;"|"&amp;$B399&amp;"|"&amp;$C399)</f>
        <v/>
      </c>
    </row>
    <row r="400">
      <c r="A400" s="12" t="n"/>
      <c r="B400" s="4" t="n"/>
      <c r="C400" s="4" t="n"/>
      <c r="D400" s="4" t="n"/>
      <c r="E400" s="4" t="n"/>
      <c r="F400" s="5" t="n"/>
      <c r="G400" s="5" t="n"/>
      <c r="H400" s="5" t="n"/>
      <c r="I400" s="5" t="n"/>
      <c r="J400" s="5" t="n"/>
      <c r="K400" s="5" t="n"/>
      <c r="L400" s="5" t="n"/>
      <c r="M400" s="13">
        <f>IF($A400="","",SUMIFS('Petty expenses'!$E$3:$E$1002,'Petty expenses'!$A$3:$A$1002,$A400,'Petty expenses'!$B$3:$B$1002,$B400,'Petty expenses'!$C$3:$C$1002,$C400))</f>
        <v/>
      </c>
      <c r="N400" s="13">
        <f>IF($A400="","",$F400+$H400-$M400)</f>
        <v/>
      </c>
      <c r="O400" s="5" t="n"/>
      <c r="P400" s="13">
        <f>IF(OR($A400="",$O400=""),"",$O400-$N400)</f>
        <v/>
      </c>
      <c r="Q400" s="4" t="n"/>
      <c r="R400" s="5" t="n"/>
      <c r="S400" s="4" t="n"/>
      <c r="T400" s="7">
        <f>IF(OR($A400="",$O400=""),"",IF($P400=0,"Balanced",IF($Q400="","Reason needed",IF($P400&lt;0,"Short","Over"))))</f>
        <v/>
      </c>
      <c r="U400" s="13">
        <f>IF($A400="","",$H400+$I400+$J400+$K400)</f>
        <v/>
      </c>
      <c r="V400" s="14">
        <f>IF($A400="","",DATE(YEAR($A400),MONTH($A400),1))</f>
        <v/>
      </c>
      <c r="W400" s="7">
        <f>IF($A400="","",$A400&amp;"|"&amp;$B400&amp;"|"&amp;$C400)</f>
        <v/>
      </c>
    </row>
    <row r="401">
      <c r="A401" s="12" t="n"/>
      <c r="B401" s="4" t="n"/>
      <c r="C401" s="4" t="n"/>
      <c r="D401" s="4" t="n"/>
      <c r="E401" s="4" t="n"/>
      <c r="F401" s="5" t="n"/>
      <c r="G401" s="5" t="n"/>
      <c r="H401" s="5" t="n"/>
      <c r="I401" s="5" t="n"/>
      <c r="J401" s="5" t="n"/>
      <c r="K401" s="5" t="n"/>
      <c r="L401" s="5" t="n"/>
      <c r="M401" s="13">
        <f>IF($A401="","",SUMIFS('Petty expenses'!$E$3:$E$1002,'Petty expenses'!$A$3:$A$1002,$A401,'Petty expenses'!$B$3:$B$1002,$B401,'Petty expenses'!$C$3:$C$1002,$C401))</f>
        <v/>
      </c>
      <c r="N401" s="13">
        <f>IF($A401="","",$F401+$H401-$M401)</f>
        <v/>
      </c>
      <c r="O401" s="5" t="n"/>
      <c r="P401" s="13">
        <f>IF(OR($A401="",$O401=""),"",$O401-$N401)</f>
        <v/>
      </c>
      <c r="Q401" s="4" t="n"/>
      <c r="R401" s="5" t="n"/>
      <c r="S401" s="4" t="n"/>
      <c r="T401" s="7">
        <f>IF(OR($A401="",$O401=""),"",IF($P401=0,"Balanced",IF($Q401="","Reason needed",IF($P401&lt;0,"Short","Over"))))</f>
        <v/>
      </c>
      <c r="U401" s="13">
        <f>IF($A401="","",$H401+$I401+$J401+$K401)</f>
        <v/>
      </c>
      <c r="V401" s="14">
        <f>IF($A401="","",DATE(YEAR($A401),MONTH($A401),1))</f>
        <v/>
      </c>
      <c r="W401" s="7">
        <f>IF($A401="","",$A401&amp;"|"&amp;$B401&amp;"|"&amp;$C401)</f>
        <v/>
      </c>
    </row>
    <row r="402">
      <c r="A402" s="12" t="n"/>
      <c r="B402" s="4" t="n"/>
      <c r="C402" s="4" t="n"/>
      <c r="D402" s="4" t="n"/>
      <c r="E402" s="4" t="n"/>
      <c r="F402" s="5" t="n"/>
      <c r="G402" s="5" t="n"/>
      <c r="H402" s="5" t="n"/>
      <c r="I402" s="5" t="n"/>
      <c r="J402" s="5" t="n"/>
      <c r="K402" s="5" t="n"/>
      <c r="L402" s="5" t="n"/>
      <c r="M402" s="13">
        <f>IF($A402="","",SUMIFS('Petty expenses'!$E$3:$E$1002,'Petty expenses'!$A$3:$A$1002,$A402,'Petty expenses'!$B$3:$B$1002,$B402,'Petty expenses'!$C$3:$C$1002,$C402))</f>
        <v/>
      </c>
      <c r="N402" s="13">
        <f>IF($A402="","",$F402+$H402-$M402)</f>
        <v/>
      </c>
      <c r="O402" s="5" t="n"/>
      <c r="P402" s="13">
        <f>IF(OR($A402="",$O402=""),"",$O402-$N402)</f>
        <v/>
      </c>
      <c r="Q402" s="4" t="n"/>
      <c r="R402" s="5" t="n"/>
      <c r="S402" s="4" t="n"/>
      <c r="T402" s="7">
        <f>IF(OR($A402="",$O402=""),"",IF($P402=0,"Balanced",IF($Q402="","Reason needed",IF($P402&lt;0,"Short","Over"))))</f>
        <v/>
      </c>
      <c r="U402" s="13">
        <f>IF($A402="","",$H402+$I402+$J402+$K402)</f>
        <v/>
      </c>
      <c r="V402" s="14">
        <f>IF($A402="","",DATE(YEAR($A402),MONTH($A402),1))</f>
        <v/>
      </c>
      <c r="W402" s="7">
        <f>IF($A402="","",$A402&amp;"|"&amp;$B402&amp;"|"&amp;$C402)</f>
        <v/>
      </c>
    </row>
    <row r="403">
      <c r="A403" s="12" t="n"/>
      <c r="B403" s="4" t="n"/>
      <c r="C403" s="4" t="n"/>
      <c r="D403" s="4" t="n"/>
      <c r="E403" s="4" t="n"/>
      <c r="F403" s="5" t="n"/>
      <c r="G403" s="5" t="n"/>
      <c r="H403" s="5" t="n"/>
      <c r="I403" s="5" t="n"/>
      <c r="J403" s="5" t="n"/>
      <c r="K403" s="5" t="n"/>
      <c r="L403" s="5" t="n"/>
      <c r="M403" s="13">
        <f>IF($A403="","",SUMIFS('Petty expenses'!$E$3:$E$1002,'Petty expenses'!$A$3:$A$1002,$A403,'Petty expenses'!$B$3:$B$1002,$B403,'Petty expenses'!$C$3:$C$1002,$C403))</f>
        <v/>
      </c>
      <c r="N403" s="13">
        <f>IF($A403="","",$F403+$H403-$M403)</f>
        <v/>
      </c>
      <c r="O403" s="5" t="n"/>
      <c r="P403" s="13">
        <f>IF(OR($A403="",$O403=""),"",$O403-$N403)</f>
        <v/>
      </c>
      <c r="Q403" s="4" t="n"/>
      <c r="R403" s="5" t="n"/>
      <c r="S403" s="4" t="n"/>
      <c r="T403" s="7">
        <f>IF(OR($A403="",$O403=""),"",IF($P403=0,"Balanced",IF($Q403="","Reason needed",IF($P403&lt;0,"Short","Over"))))</f>
        <v/>
      </c>
      <c r="U403" s="13">
        <f>IF($A403="","",$H403+$I403+$J403+$K403)</f>
        <v/>
      </c>
      <c r="V403" s="14">
        <f>IF($A403="","",DATE(YEAR($A403),MONTH($A403),1))</f>
        <v/>
      </c>
      <c r="W403" s="7">
        <f>IF($A403="","",$A403&amp;"|"&amp;$B403&amp;"|"&amp;$C403)</f>
        <v/>
      </c>
    </row>
    <row r="404">
      <c r="A404" s="12" t="n"/>
      <c r="B404" s="4" t="n"/>
      <c r="C404" s="4" t="n"/>
      <c r="D404" s="4" t="n"/>
      <c r="E404" s="4" t="n"/>
      <c r="F404" s="5" t="n"/>
      <c r="G404" s="5" t="n"/>
      <c r="H404" s="5" t="n"/>
      <c r="I404" s="5" t="n"/>
      <c r="J404" s="5" t="n"/>
      <c r="K404" s="5" t="n"/>
      <c r="L404" s="5" t="n"/>
      <c r="M404" s="13">
        <f>IF($A404="","",SUMIFS('Petty expenses'!$E$3:$E$1002,'Petty expenses'!$A$3:$A$1002,$A404,'Petty expenses'!$B$3:$B$1002,$B404,'Petty expenses'!$C$3:$C$1002,$C404))</f>
        <v/>
      </c>
      <c r="N404" s="13">
        <f>IF($A404="","",$F404+$H404-$M404)</f>
        <v/>
      </c>
      <c r="O404" s="5" t="n"/>
      <c r="P404" s="13">
        <f>IF(OR($A404="",$O404=""),"",$O404-$N404)</f>
        <v/>
      </c>
      <c r="Q404" s="4" t="n"/>
      <c r="R404" s="5" t="n"/>
      <c r="S404" s="4" t="n"/>
      <c r="T404" s="7">
        <f>IF(OR($A404="",$O404=""),"",IF($P404=0,"Balanced",IF($Q404="","Reason needed",IF($P404&lt;0,"Short","Over"))))</f>
        <v/>
      </c>
      <c r="U404" s="13">
        <f>IF($A404="","",$H404+$I404+$J404+$K404)</f>
        <v/>
      </c>
      <c r="V404" s="14">
        <f>IF($A404="","",DATE(YEAR($A404),MONTH($A404),1))</f>
        <v/>
      </c>
      <c r="W404" s="7">
        <f>IF($A404="","",$A404&amp;"|"&amp;$B404&amp;"|"&amp;$C404)</f>
        <v/>
      </c>
    </row>
    <row r="405">
      <c r="A405" s="12" t="n"/>
      <c r="B405" s="4" t="n"/>
      <c r="C405" s="4" t="n"/>
      <c r="D405" s="4" t="n"/>
      <c r="E405" s="4" t="n"/>
      <c r="F405" s="5" t="n"/>
      <c r="G405" s="5" t="n"/>
      <c r="H405" s="5" t="n"/>
      <c r="I405" s="5" t="n"/>
      <c r="J405" s="5" t="n"/>
      <c r="K405" s="5" t="n"/>
      <c r="L405" s="5" t="n"/>
      <c r="M405" s="13">
        <f>IF($A405="","",SUMIFS('Petty expenses'!$E$3:$E$1002,'Petty expenses'!$A$3:$A$1002,$A405,'Petty expenses'!$B$3:$B$1002,$B405,'Petty expenses'!$C$3:$C$1002,$C405))</f>
        <v/>
      </c>
      <c r="N405" s="13">
        <f>IF($A405="","",$F405+$H405-$M405)</f>
        <v/>
      </c>
      <c r="O405" s="5" t="n"/>
      <c r="P405" s="13">
        <f>IF(OR($A405="",$O405=""),"",$O405-$N405)</f>
        <v/>
      </c>
      <c r="Q405" s="4" t="n"/>
      <c r="R405" s="5" t="n"/>
      <c r="S405" s="4" t="n"/>
      <c r="T405" s="7">
        <f>IF(OR($A405="",$O405=""),"",IF($P405=0,"Balanced",IF($Q405="","Reason needed",IF($P405&lt;0,"Short","Over"))))</f>
        <v/>
      </c>
      <c r="U405" s="13">
        <f>IF($A405="","",$H405+$I405+$J405+$K405)</f>
        <v/>
      </c>
      <c r="V405" s="14">
        <f>IF($A405="","",DATE(YEAR($A405),MONTH($A405),1))</f>
        <v/>
      </c>
      <c r="W405" s="7">
        <f>IF($A405="","",$A405&amp;"|"&amp;$B405&amp;"|"&amp;$C405)</f>
        <v/>
      </c>
    </row>
    <row r="406">
      <c r="A406" s="12" t="n"/>
      <c r="B406" s="4" t="n"/>
      <c r="C406" s="4" t="n"/>
      <c r="D406" s="4" t="n"/>
      <c r="E406" s="4" t="n"/>
      <c r="F406" s="5" t="n"/>
      <c r="G406" s="5" t="n"/>
      <c r="H406" s="5" t="n"/>
      <c r="I406" s="5" t="n"/>
      <c r="J406" s="5" t="n"/>
      <c r="K406" s="5" t="n"/>
      <c r="L406" s="5" t="n"/>
      <c r="M406" s="13">
        <f>IF($A406="","",SUMIFS('Petty expenses'!$E$3:$E$1002,'Petty expenses'!$A$3:$A$1002,$A406,'Petty expenses'!$B$3:$B$1002,$B406,'Petty expenses'!$C$3:$C$1002,$C406))</f>
        <v/>
      </c>
      <c r="N406" s="13">
        <f>IF($A406="","",$F406+$H406-$M406)</f>
        <v/>
      </c>
      <c r="O406" s="5" t="n"/>
      <c r="P406" s="13">
        <f>IF(OR($A406="",$O406=""),"",$O406-$N406)</f>
        <v/>
      </c>
      <c r="Q406" s="4" t="n"/>
      <c r="R406" s="5" t="n"/>
      <c r="S406" s="4" t="n"/>
      <c r="T406" s="7">
        <f>IF(OR($A406="",$O406=""),"",IF($P406=0,"Balanced",IF($Q406="","Reason needed",IF($P406&lt;0,"Short","Over"))))</f>
        <v/>
      </c>
      <c r="U406" s="13">
        <f>IF($A406="","",$H406+$I406+$J406+$K406)</f>
        <v/>
      </c>
      <c r="V406" s="14">
        <f>IF($A406="","",DATE(YEAR($A406),MONTH($A406),1))</f>
        <v/>
      </c>
      <c r="W406" s="7">
        <f>IF($A406="","",$A406&amp;"|"&amp;$B406&amp;"|"&amp;$C406)</f>
        <v/>
      </c>
    </row>
    <row r="407">
      <c r="A407" s="12" t="n"/>
      <c r="B407" s="4" t="n"/>
      <c r="C407" s="4" t="n"/>
      <c r="D407" s="4" t="n"/>
      <c r="E407" s="4" t="n"/>
      <c r="F407" s="5" t="n"/>
      <c r="G407" s="5" t="n"/>
      <c r="H407" s="5" t="n"/>
      <c r="I407" s="5" t="n"/>
      <c r="J407" s="5" t="n"/>
      <c r="K407" s="5" t="n"/>
      <c r="L407" s="5" t="n"/>
      <c r="M407" s="13">
        <f>IF($A407="","",SUMIFS('Petty expenses'!$E$3:$E$1002,'Petty expenses'!$A$3:$A$1002,$A407,'Petty expenses'!$B$3:$B$1002,$B407,'Petty expenses'!$C$3:$C$1002,$C407))</f>
        <v/>
      </c>
      <c r="N407" s="13">
        <f>IF($A407="","",$F407+$H407-$M407)</f>
        <v/>
      </c>
      <c r="O407" s="5" t="n"/>
      <c r="P407" s="13">
        <f>IF(OR($A407="",$O407=""),"",$O407-$N407)</f>
        <v/>
      </c>
      <c r="Q407" s="4" t="n"/>
      <c r="R407" s="5" t="n"/>
      <c r="S407" s="4" t="n"/>
      <c r="T407" s="7">
        <f>IF(OR($A407="",$O407=""),"",IF($P407=0,"Balanced",IF($Q407="","Reason needed",IF($P407&lt;0,"Short","Over"))))</f>
        <v/>
      </c>
      <c r="U407" s="13">
        <f>IF($A407="","",$H407+$I407+$J407+$K407)</f>
        <v/>
      </c>
      <c r="V407" s="14">
        <f>IF($A407="","",DATE(YEAR($A407),MONTH($A407),1))</f>
        <v/>
      </c>
      <c r="W407" s="7">
        <f>IF($A407="","",$A407&amp;"|"&amp;$B407&amp;"|"&amp;$C407)</f>
        <v/>
      </c>
    </row>
    <row r="408">
      <c r="A408" s="12" t="n"/>
      <c r="B408" s="4" t="n"/>
      <c r="C408" s="4" t="n"/>
      <c r="D408" s="4" t="n"/>
      <c r="E408" s="4" t="n"/>
      <c r="F408" s="5" t="n"/>
      <c r="G408" s="5" t="n"/>
      <c r="H408" s="5" t="n"/>
      <c r="I408" s="5" t="n"/>
      <c r="J408" s="5" t="n"/>
      <c r="K408" s="5" t="n"/>
      <c r="L408" s="5" t="n"/>
      <c r="M408" s="13">
        <f>IF($A408="","",SUMIFS('Petty expenses'!$E$3:$E$1002,'Petty expenses'!$A$3:$A$1002,$A408,'Petty expenses'!$B$3:$B$1002,$B408,'Petty expenses'!$C$3:$C$1002,$C408))</f>
        <v/>
      </c>
      <c r="N408" s="13">
        <f>IF($A408="","",$F408+$H408-$M408)</f>
        <v/>
      </c>
      <c r="O408" s="5" t="n"/>
      <c r="P408" s="13">
        <f>IF(OR($A408="",$O408=""),"",$O408-$N408)</f>
        <v/>
      </c>
      <c r="Q408" s="4" t="n"/>
      <c r="R408" s="5" t="n"/>
      <c r="S408" s="4" t="n"/>
      <c r="T408" s="7">
        <f>IF(OR($A408="",$O408=""),"",IF($P408=0,"Balanced",IF($Q408="","Reason needed",IF($P408&lt;0,"Short","Over"))))</f>
        <v/>
      </c>
      <c r="U408" s="13">
        <f>IF($A408="","",$H408+$I408+$J408+$K408)</f>
        <v/>
      </c>
      <c r="V408" s="14">
        <f>IF($A408="","",DATE(YEAR($A408),MONTH($A408),1))</f>
        <v/>
      </c>
      <c r="W408" s="7">
        <f>IF($A408="","",$A408&amp;"|"&amp;$B408&amp;"|"&amp;$C408)</f>
        <v/>
      </c>
    </row>
    <row r="409">
      <c r="A409" s="12" t="n"/>
      <c r="B409" s="4" t="n"/>
      <c r="C409" s="4" t="n"/>
      <c r="D409" s="4" t="n"/>
      <c r="E409" s="4" t="n"/>
      <c r="F409" s="5" t="n"/>
      <c r="G409" s="5" t="n"/>
      <c r="H409" s="5" t="n"/>
      <c r="I409" s="5" t="n"/>
      <c r="J409" s="5" t="n"/>
      <c r="K409" s="5" t="n"/>
      <c r="L409" s="5" t="n"/>
      <c r="M409" s="13">
        <f>IF($A409="","",SUMIFS('Petty expenses'!$E$3:$E$1002,'Petty expenses'!$A$3:$A$1002,$A409,'Petty expenses'!$B$3:$B$1002,$B409,'Petty expenses'!$C$3:$C$1002,$C409))</f>
        <v/>
      </c>
      <c r="N409" s="13">
        <f>IF($A409="","",$F409+$H409-$M409)</f>
        <v/>
      </c>
      <c r="O409" s="5" t="n"/>
      <c r="P409" s="13">
        <f>IF(OR($A409="",$O409=""),"",$O409-$N409)</f>
        <v/>
      </c>
      <c r="Q409" s="4" t="n"/>
      <c r="R409" s="5" t="n"/>
      <c r="S409" s="4" t="n"/>
      <c r="T409" s="7">
        <f>IF(OR($A409="",$O409=""),"",IF($P409=0,"Balanced",IF($Q409="","Reason needed",IF($P409&lt;0,"Short","Over"))))</f>
        <v/>
      </c>
      <c r="U409" s="13">
        <f>IF($A409="","",$H409+$I409+$J409+$K409)</f>
        <v/>
      </c>
      <c r="V409" s="14">
        <f>IF($A409="","",DATE(YEAR($A409),MONTH($A409),1))</f>
        <v/>
      </c>
      <c r="W409" s="7">
        <f>IF($A409="","",$A409&amp;"|"&amp;$B409&amp;"|"&amp;$C409)</f>
        <v/>
      </c>
    </row>
    <row r="410">
      <c r="A410" s="12" t="n"/>
      <c r="B410" s="4" t="n"/>
      <c r="C410" s="4" t="n"/>
      <c r="D410" s="4" t="n"/>
      <c r="E410" s="4" t="n"/>
      <c r="F410" s="5" t="n"/>
      <c r="G410" s="5" t="n"/>
      <c r="H410" s="5" t="n"/>
      <c r="I410" s="5" t="n"/>
      <c r="J410" s="5" t="n"/>
      <c r="K410" s="5" t="n"/>
      <c r="L410" s="5" t="n"/>
      <c r="M410" s="13">
        <f>IF($A410="","",SUMIFS('Petty expenses'!$E$3:$E$1002,'Petty expenses'!$A$3:$A$1002,$A410,'Petty expenses'!$B$3:$B$1002,$B410,'Petty expenses'!$C$3:$C$1002,$C410))</f>
        <v/>
      </c>
      <c r="N410" s="13">
        <f>IF($A410="","",$F410+$H410-$M410)</f>
        <v/>
      </c>
      <c r="O410" s="5" t="n"/>
      <c r="P410" s="13">
        <f>IF(OR($A410="",$O410=""),"",$O410-$N410)</f>
        <v/>
      </c>
      <c r="Q410" s="4" t="n"/>
      <c r="R410" s="5" t="n"/>
      <c r="S410" s="4" t="n"/>
      <c r="T410" s="7">
        <f>IF(OR($A410="",$O410=""),"",IF($P410=0,"Balanced",IF($Q410="","Reason needed",IF($P410&lt;0,"Short","Over"))))</f>
        <v/>
      </c>
      <c r="U410" s="13">
        <f>IF($A410="","",$H410+$I410+$J410+$K410)</f>
        <v/>
      </c>
      <c r="V410" s="14">
        <f>IF($A410="","",DATE(YEAR($A410),MONTH($A410),1))</f>
        <v/>
      </c>
      <c r="W410" s="7">
        <f>IF($A410="","",$A410&amp;"|"&amp;$B410&amp;"|"&amp;$C410)</f>
        <v/>
      </c>
    </row>
    <row r="411">
      <c r="A411" s="12" t="n"/>
      <c r="B411" s="4" t="n"/>
      <c r="C411" s="4" t="n"/>
      <c r="D411" s="4" t="n"/>
      <c r="E411" s="4" t="n"/>
      <c r="F411" s="5" t="n"/>
      <c r="G411" s="5" t="n"/>
      <c r="H411" s="5" t="n"/>
      <c r="I411" s="5" t="n"/>
      <c r="J411" s="5" t="n"/>
      <c r="K411" s="5" t="n"/>
      <c r="L411" s="5" t="n"/>
      <c r="M411" s="13">
        <f>IF($A411="","",SUMIFS('Petty expenses'!$E$3:$E$1002,'Petty expenses'!$A$3:$A$1002,$A411,'Petty expenses'!$B$3:$B$1002,$B411,'Petty expenses'!$C$3:$C$1002,$C411))</f>
        <v/>
      </c>
      <c r="N411" s="13">
        <f>IF($A411="","",$F411+$H411-$M411)</f>
        <v/>
      </c>
      <c r="O411" s="5" t="n"/>
      <c r="P411" s="13">
        <f>IF(OR($A411="",$O411=""),"",$O411-$N411)</f>
        <v/>
      </c>
      <c r="Q411" s="4" t="n"/>
      <c r="R411" s="5" t="n"/>
      <c r="S411" s="4" t="n"/>
      <c r="T411" s="7">
        <f>IF(OR($A411="",$O411=""),"",IF($P411=0,"Balanced",IF($Q411="","Reason needed",IF($P411&lt;0,"Short","Over"))))</f>
        <v/>
      </c>
      <c r="U411" s="13">
        <f>IF($A411="","",$H411+$I411+$J411+$K411)</f>
        <v/>
      </c>
      <c r="V411" s="14">
        <f>IF($A411="","",DATE(YEAR($A411),MONTH($A411),1))</f>
        <v/>
      </c>
      <c r="W411" s="7">
        <f>IF($A411="","",$A411&amp;"|"&amp;$B411&amp;"|"&amp;$C411)</f>
        <v/>
      </c>
    </row>
    <row r="412">
      <c r="A412" s="12" t="n"/>
      <c r="B412" s="4" t="n"/>
      <c r="C412" s="4" t="n"/>
      <c r="D412" s="4" t="n"/>
      <c r="E412" s="4" t="n"/>
      <c r="F412" s="5" t="n"/>
      <c r="G412" s="5" t="n"/>
      <c r="H412" s="5" t="n"/>
      <c r="I412" s="5" t="n"/>
      <c r="J412" s="5" t="n"/>
      <c r="K412" s="5" t="n"/>
      <c r="L412" s="5" t="n"/>
      <c r="M412" s="13">
        <f>IF($A412="","",SUMIFS('Petty expenses'!$E$3:$E$1002,'Petty expenses'!$A$3:$A$1002,$A412,'Petty expenses'!$B$3:$B$1002,$B412,'Petty expenses'!$C$3:$C$1002,$C412))</f>
        <v/>
      </c>
      <c r="N412" s="13">
        <f>IF($A412="","",$F412+$H412-$M412)</f>
        <v/>
      </c>
      <c r="O412" s="5" t="n"/>
      <c r="P412" s="13">
        <f>IF(OR($A412="",$O412=""),"",$O412-$N412)</f>
        <v/>
      </c>
      <c r="Q412" s="4" t="n"/>
      <c r="R412" s="5" t="n"/>
      <c r="S412" s="4" t="n"/>
      <c r="T412" s="7">
        <f>IF(OR($A412="",$O412=""),"",IF($P412=0,"Balanced",IF($Q412="","Reason needed",IF($P412&lt;0,"Short","Over"))))</f>
        <v/>
      </c>
      <c r="U412" s="13">
        <f>IF($A412="","",$H412+$I412+$J412+$K412)</f>
        <v/>
      </c>
      <c r="V412" s="14">
        <f>IF($A412="","",DATE(YEAR($A412),MONTH($A412),1))</f>
        <v/>
      </c>
      <c r="W412" s="7">
        <f>IF($A412="","",$A412&amp;"|"&amp;$B412&amp;"|"&amp;$C412)</f>
        <v/>
      </c>
    </row>
    <row r="413">
      <c r="A413" s="12" t="n"/>
      <c r="B413" s="4" t="n"/>
      <c r="C413" s="4" t="n"/>
      <c r="D413" s="4" t="n"/>
      <c r="E413" s="4" t="n"/>
      <c r="F413" s="5" t="n"/>
      <c r="G413" s="5" t="n"/>
      <c r="H413" s="5" t="n"/>
      <c r="I413" s="5" t="n"/>
      <c r="J413" s="5" t="n"/>
      <c r="K413" s="5" t="n"/>
      <c r="L413" s="5" t="n"/>
      <c r="M413" s="13">
        <f>IF($A413="","",SUMIFS('Petty expenses'!$E$3:$E$1002,'Petty expenses'!$A$3:$A$1002,$A413,'Petty expenses'!$B$3:$B$1002,$B413,'Petty expenses'!$C$3:$C$1002,$C413))</f>
        <v/>
      </c>
      <c r="N413" s="13">
        <f>IF($A413="","",$F413+$H413-$M413)</f>
        <v/>
      </c>
      <c r="O413" s="5" t="n"/>
      <c r="P413" s="13">
        <f>IF(OR($A413="",$O413=""),"",$O413-$N413)</f>
        <v/>
      </c>
      <c r="Q413" s="4" t="n"/>
      <c r="R413" s="5" t="n"/>
      <c r="S413" s="4" t="n"/>
      <c r="T413" s="7">
        <f>IF(OR($A413="",$O413=""),"",IF($P413=0,"Balanced",IF($Q413="","Reason needed",IF($P413&lt;0,"Short","Over"))))</f>
        <v/>
      </c>
      <c r="U413" s="13">
        <f>IF($A413="","",$H413+$I413+$J413+$K413)</f>
        <v/>
      </c>
      <c r="V413" s="14">
        <f>IF($A413="","",DATE(YEAR($A413),MONTH($A413),1))</f>
        <v/>
      </c>
      <c r="W413" s="7">
        <f>IF($A413="","",$A413&amp;"|"&amp;$B413&amp;"|"&amp;$C413)</f>
        <v/>
      </c>
    </row>
    <row r="414">
      <c r="A414" s="12" t="n"/>
      <c r="B414" s="4" t="n"/>
      <c r="C414" s="4" t="n"/>
      <c r="D414" s="4" t="n"/>
      <c r="E414" s="4" t="n"/>
      <c r="F414" s="5" t="n"/>
      <c r="G414" s="5" t="n"/>
      <c r="H414" s="5" t="n"/>
      <c r="I414" s="5" t="n"/>
      <c r="J414" s="5" t="n"/>
      <c r="K414" s="5" t="n"/>
      <c r="L414" s="5" t="n"/>
      <c r="M414" s="13">
        <f>IF($A414="","",SUMIFS('Petty expenses'!$E$3:$E$1002,'Petty expenses'!$A$3:$A$1002,$A414,'Petty expenses'!$B$3:$B$1002,$B414,'Petty expenses'!$C$3:$C$1002,$C414))</f>
        <v/>
      </c>
      <c r="N414" s="13">
        <f>IF($A414="","",$F414+$H414-$M414)</f>
        <v/>
      </c>
      <c r="O414" s="5" t="n"/>
      <c r="P414" s="13">
        <f>IF(OR($A414="",$O414=""),"",$O414-$N414)</f>
        <v/>
      </c>
      <c r="Q414" s="4" t="n"/>
      <c r="R414" s="5" t="n"/>
      <c r="S414" s="4" t="n"/>
      <c r="T414" s="7">
        <f>IF(OR($A414="",$O414=""),"",IF($P414=0,"Balanced",IF($Q414="","Reason needed",IF($P414&lt;0,"Short","Over"))))</f>
        <v/>
      </c>
      <c r="U414" s="13">
        <f>IF($A414="","",$H414+$I414+$J414+$K414)</f>
        <v/>
      </c>
      <c r="V414" s="14">
        <f>IF($A414="","",DATE(YEAR($A414),MONTH($A414),1))</f>
        <v/>
      </c>
      <c r="W414" s="7">
        <f>IF($A414="","",$A414&amp;"|"&amp;$B414&amp;"|"&amp;$C414)</f>
        <v/>
      </c>
    </row>
    <row r="415">
      <c r="A415" s="12" t="n"/>
      <c r="B415" s="4" t="n"/>
      <c r="C415" s="4" t="n"/>
      <c r="D415" s="4" t="n"/>
      <c r="E415" s="4" t="n"/>
      <c r="F415" s="5" t="n"/>
      <c r="G415" s="5" t="n"/>
      <c r="H415" s="5" t="n"/>
      <c r="I415" s="5" t="n"/>
      <c r="J415" s="5" t="n"/>
      <c r="K415" s="5" t="n"/>
      <c r="L415" s="5" t="n"/>
      <c r="M415" s="13">
        <f>IF($A415="","",SUMIFS('Petty expenses'!$E$3:$E$1002,'Petty expenses'!$A$3:$A$1002,$A415,'Petty expenses'!$B$3:$B$1002,$B415,'Petty expenses'!$C$3:$C$1002,$C415))</f>
        <v/>
      </c>
      <c r="N415" s="13">
        <f>IF($A415="","",$F415+$H415-$M415)</f>
        <v/>
      </c>
      <c r="O415" s="5" t="n"/>
      <c r="P415" s="13">
        <f>IF(OR($A415="",$O415=""),"",$O415-$N415)</f>
        <v/>
      </c>
      <c r="Q415" s="4" t="n"/>
      <c r="R415" s="5" t="n"/>
      <c r="S415" s="4" t="n"/>
      <c r="T415" s="7">
        <f>IF(OR($A415="",$O415=""),"",IF($P415=0,"Balanced",IF($Q415="","Reason needed",IF($P415&lt;0,"Short","Over"))))</f>
        <v/>
      </c>
      <c r="U415" s="13">
        <f>IF($A415="","",$H415+$I415+$J415+$K415)</f>
        <v/>
      </c>
      <c r="V415" s="14">
        <f>IF($A415="","",DATE(YEAR($A415),MONTH($A415),1))</f>
        <v/>
      </c>
      <c r="W415" s="7">
        <f>IF($A415="","",$A415&amp;"|"&amp;$B415&amp;"|"&amp;$C415)</f>
        <v/>
      </c>
    </row>
    <row r="416">
      <c r="A416" s="12" t="n"/>
      <c r="B416" s="4" t="n"/>
      <c r="C416" s="4" t="n"/>
      <c r="D416" s="4" t="n"/>
      <c r="E416" s="4" t="n"/>
      <c r="F416" s="5" t="n"/>
      <c r="G416" s="5" t="n"/>
      <c r="H416" s="5" t="n"/>
      <c r="I416" s="5" t="n"/>
      <c r="J416" s="5" t="n"/>
      <c r="K416" s="5" t="n"/>
      <c r="L416" s="5" t="n"/>
      <c r="M416" s="13">
        <f>IF($A416="","",SUMIFS('Petty expenses'!$E$3:$E$1002,'Petty expenses'!$A$3:$A$1002,$A416,'Petty expenses'!$B$3:$B$1002,$B416,'Petty expenses'!$C$3:$C$1002,$C416))</f>
        <v/>
      </c>
      <c r="N416" s="13">
        <f>IF($A416="","",$F416+$H416-$M416)</f>
        <v/>
      </c>
      <c r="O416" s="5" t="n"/>
      <c r="P416" s="13">
        <f>IF(OR($A416="",$O416=""),"",$O416-$N416)</f>
        <v/>
      </c>
      <c r="Q416" s="4" t="n"/>
      <c r="R416" s="5" t="n"/>
      <c r="S416" s="4" t="n"/>
      <c r="T416" s="7">
        <f>IF(OR($A416="",$O416=""),"",IF($P416=0,"Balanced",IF($Q416="","Reason needed",IF($P416&lt;0,"Short","Over"))))</f>
        <v/>
      </c>
      <c r="U416" s="13">
        <f>IF($A416="","",$H416+$I416+$J416+$K416)</f>
        <v/>
      </c>
      <c r="V416" s="14">
        <f>IF($A416="","",DATE(YEAR($A416),MONTH($A416),1))</f>
        <v/>
      </c>
      <c r="W416" s="7">
        <f>IF($A416="","",$A416&amp;"|"&amp;$B416&amp;"|"&amp;$C416)</f>
        <v/>
      </c>
    </row>
    <row r="417">
      <c r="A417" s="12" t="n"/>
      <c r="B417" s="4" t="n"/>
      <c r="C417" s="4" t="n"/>
      <c r="D417" s="4" t="n"/>
      <c r="E417" s="4" t="n"/>
      <c r="F417" s="5" t="n"/>
      <c r="G417" s="5" t="n"/>
      <c r="H417" s="5" t="n"/>
      <c r="I417" s="5" t="n"/>
      <c r="J417" s="5" t="n"/>
      <c r="K417" s="5" t="n"/>
      <c r="L417" s="5" t="n"/>
      <c r="M417" s="13">
        <f>IF($A417="","",SUMIFS('Petty expenses'!$E$3:$E$1002,'Petty expenses'!$A$3:$A$1002,$A417,'Petty expenses'!$B$3:$B$1002,$B417,'Petty expenses'!$C$3:$C$1002,$C417))</f>
        <v/>
      </c>
      <c r="N417" s="13">
        <f>IF($A417="","",$F417+$H417-$M417)</f>
        <v/>
      </c>
      <c r="O417" s="5" t="n"/>
      <c r="P417" s="13">
        <f>IF(OR($A417="",$O417=""),"",$O417-$N417)</f>
        <v/>
      </c>
      <c r="Q417" s="4" t="n"/>
      <c r="R417" s="5" t="n"/>
      <c r="S417" s="4" t="n"/>
      <c r="T417" s="7">
        <f>IF(OR($A417="",$O417=""),"",IF($P417=0,"Balanced",IF($Q417="","Reason needed",IF($P417&lt;0,"Short","Over"))))</f>
        <v/>
      </c>
      <c r="U417" s="13">
        <f>IF($A417="","",$H417+$I417+$J417+$K417)</f>
        <v/>
      </c>
      <c r="V417" s="14">
        <f>IF($A417="","",DATE(YEAR($A417),MONTH($A417),1))</f>
        <v/>
      </c>
      <c r="W417" s="7">
        <f>IF($A417="","",$A417&amp;"|"&amp;$B417&amp;"|"&amp;$C417)</f>
        <v/>
      </c>
    </row>
    <row r="418">
      <c r="A418" s="12" t="n"/>
      <c r="B418" s="4" t="n"/>
      <c r="C418" s="4" t="n"/>
      <c r="D418" s="4" t="n"/>
      <c r="E418" s="4" t="n"/>
      <c r="F418" s="5" t="n"/>
      <c r="G418" s="5" t="n"/>
      <c r="H418" s="5" t="n"/>
      <c r="I418" s="5" t="n"/>
      <c r="J418" s="5" t="n"/>
      <c r="K418" s="5" t="n"/>
      <c r="L418" s="5" t="n"/>
      <c r="M418" s="13">
        <f>IF($A418="","",SUMIFS('Petty expenses'!$E$3:$E$1002,'Petty expenses'!$A$3:$A$1002,$A418,'Petty expenses'!$B$3:$B$1002,$B418,'Petty expenses'!$C$3:$C$1002,$C418))</f>
        <v/>
      </c>
      <c r="N418" s="13">
        <f>IF($A418="","",$F418+$H418-$M418)</f>
        <v/>
      </c>
      <c r="O418" s="5" t="n"/>
      <c r="P418" s="13">
        <f>IF(OR($A418="",$O418=""),"",$O418-$N418)</f>
        <v/>
      </c>
      <c r="Q418" s="4" t="n"/>
      <c r="R418" s="5" t="n"/>
      <c r="S418" s="4" t="n"/>
      <c r="T418" s="7">
        <f>IF(OR($A418="",$O418=""),"",IF($P418=0,"Balanced",IF($Q418="","Reason needed",IF($P418&lt;0,"Short","Over"))))</f>
        <v/>
      </c>
      <c r="U418" s="13">
        <f>IF($A418="","",$H418+$I418+$J418+$K418)</f>
        <v/>
      </c>
      <c r="V418" s="14">
        <f>IF($A418="","",DATE(YEAR($A418),MONTH($A418),1))</f>
        <v/>
      </c>
      <c r="W418" s="7">
        <f>IF($A418="","",$A418&amp;"|"&amp;$B418&amp;"|"&amp;$C418)</f>
        <v/>
      </c>
    </row>
    <row r="419">
      <c r="A419" s="12" t="n"/>
      <c r="B419" s="4" t="n"/>
      <c r="C419" s="4" t="n"/>
      <c r="D419" s="4" t="n"/>
      <c r="E419" s="4" t="n"/>
      <c r="F419" s="5" t="n"/>
      <c r="G419" s="5" t="n"/>
      <c r="H419" s="5" t="n"/>
      <c r="I419" s="5" t="n"/>
      <c r="J419" s="5" t="n"/>
      <c r="K419" s="5" t="n"/>
      <c r="L419" s="5" t="n"/>
      <c r="M419" s="13">
        <f>IF($A419="","",SUMIFS('Petty expenses'!$E$3:$E$1002,'Petty expenses'!$A$3:$A$1002,$A419,'Petty expenses'!$B$3:$B$1002,$B419,'Petty expenses'!$C$3:$C$1002,$C419))</f>
        <v/>
      </c>
      <c r="N419" s="13">
        <f>IF($A419="","",$F419+$H419-$M419)</f>
        <v/>
      </c>
      <c r="O419" s="5" t="n"/>
      <c r="P419" s="13">
        <f>IF(OR($A419="",$O419=""),"",$O419-$N419)</f>
        <v/>
      </c>
      <c r="Q419" s="4" t="n"/>
      <c r="R419" s="5" t="n"/>
      <c r="S419" s="4" t="n"/>
      <c r="T419" s="7">
        <f>IF(OR($A419="",$O419=""),"",IF($P419=0,"Balanced",IF($Q419="","Reason needed",IF($P419&lt;0,"Short","Over"))))</f>
        <v/>
      </c>
      <c r="U419" s="13">
        <f>IF($A419="","",$H419+$I419+$J419+$K419)</f>
        <v/>
      </c>
      <c r="V419" s="14">
        <f>IF($A419="","",DATE(YEAR($A419),MONTH($A419),1))</f>
        <v/>
      </c>
      <c r="W419" s="7">
        <f>IF($A419="","",$A419&amp;"|"&amp;$B419&amp;"|"&amp;$C419)</f>
        <v/>
      </c>
    </row>
    <row r="420">
      <c r="A420" s="12" t="n"/>
      <c r="B420" s="4" t="n"/>
      <c r="C420" s="4" t="n"/>
      <c r="D420" s="4" t="n"/>
      <c r="E420" s="4" t="n"/>
      <c r="F420" s="5" t="n"/>
      <c r="G420" s="5" t="n"/>
      <c r="H420" s="5" t="n"/>
      <c r="I420" s="5" t="n"/>
      <c r="J420" s="5" t="n"/>
      <c r="K420" s="5" t="n"/>
      <c r="L420" s="5" t="n"/>
      <c r="M420" s="13">
        <f>IF($A420="","",SUMIFS('Petty expenses'!$E$3:$E$1002,'Petty expenses'!$A$3:$A$1002,$A420,'Petty expenses'!$B$3:$B$1002,$B420,'Petty expenses'!$C$3:$C$1002,$C420))</f>
        <v/>
      </c>
      <c r="N420" s="13">
        <f>IF($A420="","",$F420+$H420-$M420)</f>
        <v/>
      </c>
      <c r="O420" s="5" t="n"/>
      <c r="P420" s="13">
        <f>IF(OR($A420="",$O420=""),"",$O420-$N420)</f>
        <v/>
      </c>
      <c r="Q420" s="4" t="n"/>
      <c r="R420" s="5" t="n"/>
      <c r="S420" s="4" t="n"/>
      <c r="T420" s="7">
        <f>IF(OR($A420="",$O420=""),"",IF($P420=0,"Balanced",IF($Q420="","Reason needed",IF($P420&lt;0,"Short","Over"))))</f>
        <v/>
      </c>
      <c r="U420" s="13">
        <f>IF($A420="","",$H420+$I420+$J420+$K420)</f>
        <v/>
      </c>
      <c r="V420" s="14">
        <f>IF($A420="","",DATE(YEAR($A420),MONTH($A420),1))</f>
        <v/>
      </c>
      <c r="W420" s="7">
        <f>IF($A420="","",$A420&amp;"|"&amp;$B420&amp;"|"&amp;$C420)</f>
        <v/>
      </c>
    </row>
    <row r="421">
      <c r="A421" s="12" t="n"/>
      <c r="B421" s="4" t="n"/>
      <c r="C421" s="4" t="n"/>
      <c r="D421" s="4" t="n"/>
      <c r="E421" s="4" t="n"/>
      <c r="F421" s="5" t="n"/>
      <c r="G421" s="5" t="n"/>
      <c r="H421" s="5" t="n"/>
      <c r="I421" s="5" t="n"/>
      <c r="J421" s="5" t="n"/>
      <c r="K421" s="5" t="n"/>
      <c r="L421" s="5" t="n"/>
      <c r="M421" s="13">
        <f>IF($A421="","",SUMIFS('Petty expenses'!$E$3:$E$1002,'Petty expenses'!$A$3:$A$1002,$A421,'Petty expenses'!$B$3:$B$1002,$B421,'Petty expenses'!$C$3:$C$1002,$C421))</f>
        <v/>
      </c>
      <c r="N421" s="13">
        <f>IF($A421="","",$F421+$H421-$M421)</f>
        <v/>
      </c>
      <c r="O421" s="5" t="n"/>
      <c r="P421" s="13">
        <f>IF(OR($A421="",$O421=""),"",$O421-$N421)</f>
        <v/>
      </c>
      <c r="Q421" s="4" t="n"/>
      <c r="R421" s="5" t="n"/>
      <c r="S421" s="4" t="n"/>
      <c r="T421" s="7">
        <f>IF(OR($A421="",$O421=""),"",IF($P421=0,"Balanced",IF($Q421="","Reason needed",IF($P421&lt;0,"Short","Over"))))</f>
        <v/>
      </c>
      <c r="U421" s="13">
        <f>IF($A421="","",$H421+$I421+$J421+$K421)</f>
        <v/>
      </c>
      <c r="V421" s="14">
        <f>IF($A421="","",DATE(YEAR($A421),MONTH($A421),1))</f>
        <v/>
      </c>
      <c r="W421" s="7">
        <f>IF($A421="","",$A421&amp;"|"&amp;$B421&amp;"|"&amp;$C421)</f>
        <v/>
      </c>
    </row>
    <row r="422">
      <c r="A422" s="12" t="n"/>
      <c r="B422" s="4" t="n"/>
      <c r="C422" s="4" t="n"/>
      <c r="D422" s="4" t="n"/>
      <c r="E422" s="4" t="n"/>
      <c r="F422" s="5" t="n"/>
      <c r="G422" s="5" t="n"/>
      <c r="H422" s="5" t="n"/>
      <c r="I422" s="5" t="n"/>
      <c r="J422" s="5" t="n"/>
      <c r="K422" s="5" t="n"/>
      <c r="L422" s="5" t="n"/>
      <c r="M422" s="13">
        <f>IF($A422="","",SUMIFS('Petty expenses'!$E$3:$E$1002,'Petty expenses'!$A$3:$A$1002,$A422,'Petty expenses'!$B$3:$B$1002,$B422,'Petty expenses'!$C$3:$C$1002,$C422))</f>
        <v/>
      </c>
      <c r="N422" s="13">
        <f>IF($A422="","",$F422+$H422-$M422)</f>
        <v/>
      </c>
      <c r="O422" s="5" t="n"/>
      <c r="P422" s="13">
        <f>IF(OR($A422="",$O422=""),"",$O422-$N422)</f>
        <v/>
      </c>
      <c r="Q422" s="4" t="n"/>
      <c r="R422" s="5" t="n"/>
      <c r="S422" s="4" t="n"/>
      <c r="T422" s="7">
        <f>IF(OR($A422="",$O422=""),"",IF($P422=0,"Balanced",IF($Q422="","Reason needed",IF($P422&lt;0,"Short","Over"))))</f>
        <v/>
      </c>
      <c r="U422" s="13">
        <f>IF($A422="","",$H422+$I422+$J422+$K422)</f>
        <v/>
      </c>
      <c r="V422" s="14">
        <f>IF($A422="","",DATE(YEAR($A422),MONTH($A422),1))</f>
        <v/>
      </c>
      <c r="W422" s="7">
        <f>IF($A422="","",$A422&amp;"|"&amp;$B422&amp;"|"&amp;$C422)</f>
        <v/>
      </c>
    </row>
    <row r="423">
      <c r="A423" s="12" t="n"/>
      <c r="B423" s="4" t="n"/>
      <c r="C423" s="4" t="n"/>
      <c r="D423" s="4" t="n"/>
      <c r="E423" s="4" t="n"/>
      <c r="F423" s="5" t="n"/>
      <c r="G423" s="5" t="n"/>
      <c r="H423" s="5" t="n"/>
      <c r="I423" s="5" t="n"/>
      <c r="J423" s="5" t="n"/>
      <c r="K423" s="5" t="n"/>
      <c r="L423" s="5" t="n"/>
      <c r="M423" s="13">
        <f>IF($A423="","",SUMIFS('Petty expenses'!$E$3:$E$1002,'Petty expenses'!$A$3:$A$1002,$A423,'Petty expenses'!$B$3:$B$1002,$B423,'Petty expenses'!$C$3:$C$1002,$C423))</f>
        <v/>
      </c>
      <c r="N423" s="13">
        <f>IF($A423="","",$F423+$H423-$M423)</f>
        <v/>
      </c>
      <c r="O423" s="5" t="n"/>
      <c r="P423" s="13">
        <f>IF(OR($A423="",$O423=""),"",$O423-$N423)</f>
        <v/>
      </c>
      <c r="Q423" s="4" t="n"/>
      <c r="R423" s="5" t="n"/>
      <c r="S423" s="4" t="n"/>
      <c r="T423" s="7">
        <f>IF(OR($A423="",$O423=""),"",IF($P423=0,"Balanced",IF($Q423="","Reason needed",IF($P423&lt;0,"Short","Over"))))</f>
        <v/>
      </c>
      <c r="U423" s="13">
        <f>IF($A423="","",$H423+$I423+$J423+$K423)</f>
        <v/>
      </c>
      <c r="V423" s="14">
        <f>IF($A423="","",DATE(YEAR($A423),MONTH($A423),1))</f>
        <v/>
      </c>
      <c r="W423" s="7">
        <f>IF($A423="","",$A423&amp;"|"&amp;$B423&amp;"|"&amp;$C423)</f>
        <v/>
      </c>
    </row>
    <row r="424">
      <c r="A424" s="12" t="n"/>
      <c r="B424" s="4" t="n"/>
      <c r="C424" s="4" t="n"/>
      <c r="D424" s="4" t="n"/>
      <c r="E424" s="4" t="n"/>
      <c r="F424" s="5" t="n"/>
      <c r="G424" s="5" t="n"/>
      <c r="H424" s="5" t="n"/>
      <c r="I424" s="5" t="n"/>
      <c r="J424" s="5" t="n"/>
      <c r="K424" s="5" t="n"/>
      <c r="L424" s="5" t="n"/>
      <c r="M424" s="13">
        <f>IF($A424="","",SUMIFS('Petty expenses'!$E$3:$E$1002,'Petty expenses'!$A$3:$A$1002,$A424,'Petty expenses'!$B$3:$B$1002,$B424,'Petty expenses'!$C$3:$C$1002,$C424))</f>
        <v/>
      </c>
      <c r="N424" s="13">
        <f>IF($A424="","",$F424+$H424-$M424)</f>
        <v/>
      </c>
      <c r="O424" s="5" t="n"/>
      <c r="P424" s="13">
        <f>IF(OR($A424="",$O424=""),"",$O424-$N424)</f>
        <v/>
      </c>
      <c r="Q424" s="4" t="n"/>
      <c r="R424" s="5" t="n"/>
      <c r="S424" s="4" t="n"/>
      <c r="T424" s="7">
        <f>IF(OR($A424="",$O424=""),"",IF($P424=0,"Balanced",IF($Q424="","Reason needed",IF($P424&lt;0,"Short","Over"))))</f>
        <v/>
      </c>
      <c r="U424" s="13">
        <f>IF($A424="","",$H424+$I424+$J424+$K424)</f>
        <v/>
      </c>
      <c r="V424" s="14">
        <f>IF($A424="","",DATE(YEAR($A424),MONTH($A424),1))</f>
        <v/>
      </c>
      <c r="W424" s="7">
        <f>IF($A424="","",$A424&amp;"|"&amp;$B424&amp;"|"&amp;$C424)</f>
        <v/>
      </c>
    </row>
    <row r="425">
      <c r="A425" s="12" t="n"/>
      <c r="B425" s="4" t="n"/>
      <c r="C425" s="4" t="n"/>
      <c r="D425" s="4" t="n"/>
      <c r="E425" s="4" t="n"/>
      <c r="F425" s="5" t="n"/>
      <c r="G425" s="5" t="n"/>
      <c r="H425" s="5" t="n"/>
      <c r="I425" s="5" t="n"/>
      <c r="J425" s="5" t="n"/>
      <c r="K425" s="5" t="n"/>
      <c r="L425" s="5" t="n"/>
      <c r="M425" s="13">
        <f>IF($A425="","",SUMIFS('Petty expenses'!$E$3:$E$1002,'Petty expenses'!$A$3:$A$1002,$A425,'Petty expenses'!$B$3:$B$1002,$B425,'Petty expenses'!$C$3:$C$1002,$C425))</f>
        <v/>
      </c>
      <c r="N425" s="13">
        <f>IF($A425="","",$F425+$H425-$M425)</f>
        <v/>
      </c>
      <c r="O425" s="5" t="n"/>
      <c r="P425" s="13">
        <f>IF(OR($A425="",$O425=""),"",$O425-$N425)</f>
        <v/>
      </c>
      <c r="Q425" s="4" t="n"/>
      <c r="R425" s="5" t="n"/>
      <c r="S425" s="4" t="n"/>
      <c r="T425" s="7">
        <f>IF(OR($A425="",$O425=""),"",IF($P425=0,"Balanced",IF($Q425="","Reason needed",IF($P425&lt;0,"Short","Over"))))</f>
        <v/>
      </c>
      <c r="U425" s="13">
        <f>IF($A425="","",$H425+$I425+$J425+$K425)</f>
        <v/>
      </c>
      <c r="V425" s="14">
        <f>IF($A425="","",DATE(YEAR($A425),MONTH($A425),1))</f>
        <v/>
      </c>
      <c r="W425" s="7">
        <f>IF($A425="","",$A425&amp;"|"&amp;$B425&amp;"|"&amp;$C425)</f>
        <v/>
      </c>
    </row>
    <row r="426">
      <c r="A426" s="12" t="n"/>
      <c r="B426" s="4" t="n"/>
      <c r="C426" s="4" t="n"/>
      <c r="D426" s="4" t="n"/>
      <c r="E426" s="4" t="n"/>
      <c r="F426" s="5" t="n"/>
      <c r="G426" s="5" t="n"/>
      <c r="H426" s="5" t="n"/>
      <c r="I426" s="5" t="n"/>
      <c r="J426" s="5" t="n"/>
      <c r="K426" s="5" t="n"/>
      <c r="L426" s="5" t="n"/>
      <c r="M426" s="13">
        <f>IF($A426="","",SUMIFS('Petty expenses'!$E$3:$E$1002,'Petty expenses'!$A$3:$A$1002,$A426,'Petty expenses'!$B$3:$B$1002,$B426,'Petty expenses'!$C$3:$C$1002,$C426))</f>
        <v/>
      </c>
      <c r="N426" s="13">
        <f>IF($A426="","",$F426+$H426-$M426)</f>
        <v/>
      </c>
      <c r="O426" s="5" t="n"/>
      <c r="P426" s="13">
        <f>IF(OR($A426="",$O426=""),"",$O426-$N426)</f>
        <v/>
      </c>
      <c r="Q426" s="4" t="n"/>
      <c r="R426" s="5" t="n"/>
      <c r="S426" s="4" t="n"/>
      <c r="T426" s="7">
        <f>IF(OR($A426="",$O426=""),"",IF($P426=0,"Balanced",IF($Q426="","Reason needed",IF($P426&lt;0,"Short","Over"))))</f>
        <v/>
      </c>
      <c r="U426" s="13">
        <f>IF($A426="","",$H426+$I426+$J426+$K426)</f>
        <v/>
      </c>
      <c r="V426" s="14">
        <f>IF($A426="","",DATE(YEAR($A426),MONTH($A426),1))</f>
        <v/>
      </c>
      <c r="W426" s="7">
        <f>IF($A426="","",$A426&amp;"|"&amp;$B426&amp;"|"&amp;$C426)</f>
        <v/>
      </c>
    </row>
    <row r="427">
      <c r="A427" s="12" t="n"/>
      <c r="B427" s="4" t="n"/>
      <c r="C427" s="4" t="n"/>
      <c r="D427" s="4" t="n"/>
      <c r="E427" s="4" t="n"/>
      <c r="F427" s="5" t="n"/>
      <c r="G427" s="5" t="n"/>
      <c r="H427" s="5" t="n"/>
      <c r="I427" s="5" t="n"/>
      <c r="J427" s="5" t="n"/>
      <c r="K427" s="5" t="n"/>
      <c r="L427" s="5" t="n"/>
      <c r="M427" s="13">
        <f>IF($A427="","",SUMIFS('Petty expenses'!$E$3:$E$1002,'Petty expenses'!$A$3:$A$1002,$A427,'Petty expenses'!$B$3:$B$1002,$B427,'Petty expenses'!$C$3:$C$1002,$C427))</f>
        <v/>
      </c>
      <c r="N427" s="13">
        <f>IF($A427="","",$F427+$H427-$M427)</f>
        <v/>
      </c>
      <c r="O427" s="5" t="n"/>
      <c r="P427" s="13">
        <f>IF(OR($A427="",$O427=""),"",$O427-$N427)</f>
        <v/>
      </c>
      <c r="Q427" s="4" t="n"/>
      <c r="R427" s="5" t="n"/>
      <c r="S427" s="4" t="n"/>
      <c r="T427" s="7">
        <f>IF(OR($A427="",$O427=""),"",IF($P427=0,"Balanced",IF($Q427="","Reason needed",IF($P427&lt;0,"Short","Over"))))</f>
        <v/>
      </c>
      <c r="U427" s="13">
        <f>IF($A427="","",$H427+$I427+$J427+$K427)</f>
        <v/>
      </c>
      <c r="V427" s="14">
        <f>IF($A427="","",DATE(YEAR($A427),MONTH($A427),1))</f>
        <v/>
      </c>
      <c r="W427" s="7">
        <f>IF($A427="","",$A427&amp;"|"&amp;$B427&amp;"|"&amp;$C427)</f>
        <v/>
      </c>
    </row>
    <row r="428">
      <c r="A428" s="12" t="n"/>
      <c r="B428" s="4" t="n"/>
      <c r="C428" s="4" t="n"/>
      <c r="D428" s="4" t="n"/>
      <c r="E428" s="4" t="n"/>
      <c r="F428" s="5" t="n"/>
      <c r="G428" s="5" t="n"/>
      <c r="H428" s="5" t="n"/>
      <c r="I428" s="5" t="n"/>
      <c r="J428" s="5" t="n"/>
      <c r="K428" s="5" t="n"/>
      <c r="L428" s="5" t="n"/>
      <c r="M428" s="13">
        <f>IF($A428="","",SUMIFS('Petty expenses'!$E$3:$E$1002,'Petty expenses'!$A$3:$A$1002,$A428,'Petty expenses'!$B$3:$B$1002,$B428,'Petty expenses'!$C$3:$C$1002,$C428))</f>
        <v/>
      </c>
      <c r="N428" s="13">
        <f>IF($A428="","",$F428+$H428-$M428)</f>
        <v/>
      </c>
      <c r="O428" s="5" t="n"/>
      <c r="P428" s="13">
        <f>IF(OR($A428="",$O428=""),"",$O428-$N428)</f>
        <v/>
      </c>
      <c r="Q428" s="4" t="n"/>
      <c r="R428" s="5" t="n"/>
      <c r="S428" s="4" t="n"/>
      <c r="T428" s="7">
        <f>IF(OR($A428="",$O428=""),"",IF($P428=0,"Balanced",IF($Q428="","Reason needed",IF($P428&lt;0,"Short","Over"))))</f>
        <v/>
      </c>
      <c r="U428" s="13">
        <f>IF($A428="","",$H428+$I428+$J428+$K428)</f>
        <v/>
      </c>
      <c r="V428" s="14">
        <f>IF($A428="","",DATE(YEAR($A428),MONTH($A428),1))</f>
        <v/>
      </c>
      <c r="W428" s="7">
        <f>IF($A428="","",$A428&amp;"|"&amp;$B428&amp;"|"&amp;$C428)</f>
        <v/>
      </c>
    </row>
    <row r="429">
      <c r="A429" s="12" t="n"/>
      <c r="B429" s="4" t="n"/>
      <c r="C429" s="4" t="n"/>
      <c r="D429" s="4" t="n"/>
      <c r="E429" s="4" t="n"/>
      <c r="F429" s="5" t="n"/>
      <c r="G429" s="5" t="n"/>
      <c r="H429" s="5" t="n"/>
      <c r="I429" s="5" t="n"/>
      <c r="J429" s="5" t="n"/>
      <c r="K429" s="5" t="n"/>
      <c r="L429" s="5" t="n"/>
      <c r="M429" s="13">
        <f>IF($A429="","",SUMIFS('Petty expenses'!$E$3:$E$1002,'Petty expenses'!$A$3:$A$1002,$A429,'Petty expenses'!$B$3:$B$1002,$B429,'Petty expenses'!$C$3:$C$1002,$C429))</f>
        <v/>
      </c>
      <c r="N429" s="13">
        <f>IF($A429="","",$F429+$H429-$M429)</f>
        <v/>
      </c>
      <c r="O429" s="5" t="n"/>
      <c r="P429" s="13">
        <f>IF(OR($A429="",$O429=""),"",$O429-$N429)</f>
        <v/>
      </c>
      <c r="Q429" s="4" t="n"/>
      <c r="R429" s="5" t="n"/>
      <c r="S429" s="4" t="n"/>
      <c r="T429" s="7">
        <f>IF(OR($A429="",$O429=""),"",IF($P429=0,"Balanced",IF($Q429="","Reason needed",IF($P429&lt;0,"Short","Over"))))</f>
        <v/>
      </c>
      <c r="U429" s="13">
        <f>IF($A429="","",$H429+$I429+$J429+$K429)</f>
        <v/>
      </c>
      <c r="V429" s="14">
        <f>IF($A429="","",DATE(YEAR($A429),MONTH($A429),1))</f>
        <v/>
      </c>
      <c r="W429" s="7">
        <f>IF($A429="","",$A429&amp;"|"&amp;$B429&amp;"|"&amp;$C429)</f>
        <v/>
      </c>
    </row>
    <row r="430">
      <c r="A430" s="12" t="n"/>
      <c r="B430" s="4" t="n"/>
      <c r="C430" s="4" t="n"/>
      <c r="D430" s="4" t="n"/>
      <c r="E430" s="4" t="n"/>
      <c r="F430" s="5" t="n"/>
      <c r="G430" s="5" t="n"/>
      <c r="H430" s="5" t="n"/>
      <c r="I430" s="5" t="n"/>
      <c r="J430" s="5" t="n"/>
      <c r="K430" s="5" t="n"/>
      <c r="L430" s="5" t="n"/>
      <c r="M430" s="13">
        <f>IF($A430="","",SUMIFS('Petty expenses'!$E$3:$E$1002,'Petty expenses'!$A$3:$A$1002,$A430,'Petty expenses'!$B$3:$B$1002,$B430,'Petty expenses'!$C$3:$C$1002,$C430))</f>
        <v/>
      </c>
      <c r="N430" s="13">
        <f>IF($A430="","",$F430+$H430-$M430)</f>
        <v/>
      </c>
      <c r="O430" s="5" t="n"/>
      <c r="P430" s="13">
        <f>IF(OR($A430="",$O430=""),"",$O430-$N430)</f>
        <v/>
      </c>
      <c r="Q430" s="4" t="n"/>
      <c r="R430" s="5" t="n"/>
      <c r="S430" s="4" t="n"/>
      <c r="T430" s="7">
        <f>IF(OR($A430="",$O430=""),"",IF($P430=0,"Balanced",IF($Q430="","Reason needed",IF($P430&lt;0,"Short","Over"))))</f>
        <v/>
      </c>
      <c r="U430" s="13">
        <f>IF($A430="","",$H430+$I430+$J430+$K430)</f>
        <v/>
      </c>
      <c r="V430" s="14">
        <f>IF($A430="","",DATE(YEAR($A430),MONTH($A430),1))</f>
        <v/>
      </c>
      <c r="W430" s="7">
        <f>IF($A430="","",$A430&amp;"|"&amp;$B430&amp;"|"&amp;$C430)</f>
        <v/>
      </c>
    </row>
    <row r="431">
      <c r="A431" s="12" t="n"/>
      <c r="B431" s="4" t="n"/>
      <c r="C431" s="4" t="n"/>
      <c r="D431" s="4" t="n"/>
      <c r="E431" s="4" t="n"/>
      <c r="F431" s="5" t="n"/>
      <c r="G431" s="5" t="n"/>
      <c r="H431" s="5" t="n"/>
      <c r="I431" s="5" t="n"/>
      <c r="J431" s="5" t="n"/>
      <c r="K431" s="5" t="n"/>
      <c r="L431" s="5" t="n"/>
      <c r="M431" s="13">
        <f>IF($A431="","",SUMIFS('Petty expenses'!$E$3:$E$1002,'Petty expenses'!$A$3:$A$1002,$A431,'Petty expenses'!$B$3:$B$1002,$B431,'Petty expenses'!$C$3:$C$1002,$C431))</f>
        <v/>
      </c>
      <c r="N431" s="13">
        <f>IF($A431="","",$F431+$H431-$M431)</f>
        <v/>
      </c>
      <c r="O431" s="5" t="n"/>
      <c r="P431" s="13">
        <f>IF(OR($A431="",$O431=""),"",$O431-$N431)</f>
        <v/>
      </c>
      <c r="Q431" s="4" t="n"/>
      <c r="R431" s="5" t="n"/>
      <c r="S431" s="4" t="n"/>
      <c r="T431" s="7">
        <f>IF(OR($A431="",$O431=""),"",IF($P431=0,"Balanced",IF($Q431="","Reason needed",IF($P431&lt;0,"Short","Over"))))</f>
        <v/>
      </c>
      <c r="U431" s="13">
        <f>IF($A431="","",$H431+$I431+$J431+$K431)</f>
        <v/>
      </c>
      <c r="V431" s="14">
        <f>IF($A431="","",DATE(YEAR($A431),MONTH($A431),1))</f>
        <v/>
      </c>
      <c r="W431" s="7">
        <f>IF($A431="","",$A431&amp;"|"&amp;$B431&amp;"|"&amp;$C431)</f>
        <v/>
      </c>
    </row>
    <row r="432">
      <c r="A432" s="12" t="n"/>
      <c r="B432" s="4" t="n"/>
      <c r="C432" s="4" t="n"/>
      <c r="D432" s="4" t="n"/>
      <c r="E432" s="4" t="n"/>
      <c r="F432" s="5" t="n"/>
      <c r="G432" s="5" t="n"/>
      <c r="H432" s="5" t="n"/>
      <c r="I432" s="5" t="n"/>
      <c r="J432" s="5" t="n"/>
      <c r="K432" s="5" t="n"/>
      <c r="L432" s="5" t="n"/>
      <c r="M432" s="13">
        <f>IF($A432="","",SUMIFS('Petty expenses'!$E$3:$E$1002,'Petty expenses'!$A$3:$A$1002,$A432,'Petty expenses'!$B$3:$B$1002,$B432,'Petty expenses'!$C$3:$C$1002,$C432))</f>
        <v/>
      </c>
      <c r="N432" s="13">
        <f>IF($A432="","",$F432+$H432-$M432)</f>
        <v/>
      </c>
      <c r="O432" s="5" t="n"/>
      <c r="P432" s="13">
        <f>IF(OR($A432="",$O432=""),"",$O432-$N432)</f>
        <v/>
      </c>
      <c r="Q432" s="4" t="n"/>
      <c r="R432" s="5" t="n"/>
      <c r="S432" s="4" t="n"/>
      <c r="T432" s="7">
        <f>IF(OR($A432="",$O432=""),"",IF($P432=0,"Balanced",IF($Q432="","Reason needed",IF($P432&lt;0,"Short","Over"))))</f>
        <v/>
      </c>
      <c r="U432" s="13">
        <f>IF($A432="","",$H432+$I432+$J432+$K432)</f>
        <v/>
      </c>
      <c r="V432" s="14">
        <f>IF($A432="","",DATE(YEAR($A432),MONTH($A432),1))</f>
        <v/>
      </c>
      <c r="W432" s="7">
        <f>IF($A432="","",$A432&amp;"|"&amp;$B432&amp;"|"&amp;$C432)</f>
        <v/>
      </c>
    </row>
    <row r="433">
      <c r="A433" s="12" t="n"/>
      <c r="B433" s="4" t="n"/>
      <c r="C433" s="4" t="n"/>
      <c r="D433" s="4" t="n"/>
      <c r="E433" s="4" t="n"/>
      <c r="F433" s="5" t="n"/>
      <c r="G433" s="5" t="n"/>
      <c r="H433" s="5" t="n"/>
      <c r="I433" s="5" t="n"/>
      <c r="J433" s="5" t="n"/>
      <c r="K433" s="5" t="n"/>
      <c r="L433" s="5" t="n"/>
      <c r="M433" s="13">
        <f>IF($A433="","",SUMIFS('Petty expenses'!$E$3:$E$1002,'Petty expenses'!$A$3:$A$1002,$A433,'Petty expenses'!$B$3:$B$1002,$B433,'Petty expenses'!$C$3:$C$1002,$C433))</f>
        <v/>
      </c>
      <c r="N433" s="13">
        <f>IF($A433="","",$F433+$H433-$M433)</f>
        <v/>
      </c>
      <c r="O433" s="5" t="n"/>
      <c r="P433" s="13">
        <f>IF(OR($A433="",$O433=""),"",$O433-$N433)</f>
        <v/>
      </c>
      <c r="Q433" s="4" t="n"/>
      <c r="R433" s="5" t="n"/>
      <c r="S433" s="4" t="n"/>
      <c r="T433" s="7">
        <f>IF(OR($A433="",$O433=""),"",IF($P433=0,"Balanced",IF($Q433="","Reason needed",IF($P433&lt;0,"Short","Over"))))</f>
        <v/>
      </c>
      <c r="U433" s="13">
        <f>IF($A433="","",$H433+$I433+$J433+$K433)</f>
        <v/>
      </c>
      <c r="V433" s="14">
        <f>IF($A433="","",DATE(YEAR($A433),MONTH($A433),1))</f>
        <v/>
      </c>
      <c r="W433" s="7">
        <f>IF($A433="","",$A433&amp;"|"&amp;$B433&amp;"|"&amp;$C433)</f>
        <v/>
      </c>
    </row>
    <row r="434">
      <c r="A434" s="12" t="n"/>
      <c r="B434" s="4" t="n"/>
      <c r="C434" s="4" t="n"/>
      <c r="D434" s="4" t="n"/>
      <c r="E434" s="4" t="n"/>
      <c r="F434" s="5" t="n"/>
      <c r="G434" s="5" t="n"/>
      <c r="H434" s="5" t="n"/>
      <c r="I434" s="5" t="n"/>
      <c r="J434" s="5" t="n"/>
      <c r="K434" s="5" t="n"/>
      <c r="L434" s="5" t="n"/>
      <c r="M434" s="13">
        <f>IF($A434="","",SUMIFS('Petty expenses'!$E$3:$E$1002,'Petty expenses'!$A$3:$A$1002,$A434,'Petty expenses'!$B$3:$B$1002,$B434,'Petty expenses'!$C$3:$C$1002,$C434))</f>
        <v/>
      </c>
      <c r="N434" s="13">
        <f>IF($A434="","",$F434+$H434-$M434)</f>
        <v/>
      </c>
      <c r="O434" s="5" t="n"/>
      <c r="P434" s="13">
        <f>IF(OR($A434="",$O434=""),"",$O434-$N434)</f>
        <v/>
      </c>
      <c r="Q434" s="4" t="n"/>
      <c r="R434" s="5" t="n"/>
      <c r="S434" s="4" t="n"/>
      <c r="T434" s="7">
        <f>IF(OR($A434="",$O434=""),"",IF($P434=0,"Balanced",IF($Q434="","Reason needed",IF($P434&lt;0,"Short","Over"))))</f>
        <v/>
      </c>
      <c r="U434" s="13">
        <f>IF($A434="","",$H434+$I434+$J434+$K434)</f>
        <v/>
      </c>
      <c r="V434" s="14">
        <f>IF($A434="","",DATE(YEAR($A434),MONTH($A434),1))</f>
        <v/>
      </c>
      <c r="W434" s="7">
        <f>IF($A434="","",$A434&amp;"|"&amp;$B434&amp;"|"&amp;$C434)</f>
        <v/>
      </c>
    </row>
    <row r="435">
      <c r="A435" s="12" t="n"/>
      <c r="B435" s="4" t="n"/>
      <c r="C435" s="4" t="n"/>
      <c r="D435" s="4" t="n"/>
      <c r="E435" s="4" t="n"/>
      <c r="F435" s="5" t="n"/>
      <c r="G435" s="5" t="n"/>
      <c r="H435" s="5" t="n"/>
      <c r="I435" s="5" t="n"/>
      <c r="J435" s="5" t="n"/>
      <c r="K435" s="5" t="n"/>
      <c r="L435" s="5" t="n"/>
      <c r="M435" s="13">
        <f>IF($A435="","",SUMIFS('Petty expenses'!$E$3:$E$1002,'Petty expenses'!$A$3:$A$1002,$A435,'Petty expenses'!$B$3:$B$1002,$B435,'Petty expenses'!$C$3:$C$1002,$C435))</f>
        <v/>
      </c>
      <c r="N435" s="13">
        <f>IF($A435="","",$F435+$H435-$M435)</f>
        <v/>
      </c>
      <c r="O435" s="5" t="n"/>
      <c r="P435" s="13">
        <f>IF(OR($A435="",$O435=""),"",$O435-$N435)</f>
        <v/>
      </c>
      <c r="Q435" s="4" t="n"/>
      <c r="R435" s="5" t="n"/>
      <c r="S435" s="4" t="n"/>
      <c r="T435" s="7">
        <f>IF(OR($A435="",$O435=""),"",IF($P435=0,"Balanced",IF($Q435="","Reason needed",IF($P435&lt;0,"Short","Over"))))</f>
        <v/>
      </c>
      <c r="U435" s="13">
        <f>IF($A435="","",$H435+$I435+$J435+$K435)</f>
        <v/>
      </c>
      <c r="V435" s="14">
        <f>IF($A435="","",DATE(YEAR($A435),MONTH($A435),1))</f>
        <v/>
      </c>
      <c r="W435" s="7">
        <f>IF($A435="","",$A435&amp;"|"&amp;$B435&amp;"|"&amp;$C435)</f>
        <v/>
      </c>
    </row>
    <row r="436">
      <c r="A436" s="12" t="n"/>
      <c r="B436" s="4" t="n"/>
      <c r="C436" s="4" t="n"/>
      <c r="D436" s="4" t="n"/>
      <c r="E436" s="4" t="n"/>
      <c r="F436" s="5" t="n"/>
      <c r="G436" s="5" t="n"/>
      <c r="H436" s="5" t="n"/>
      <c r="I436" s="5" t="n"/>
      <c r="J436" s="5" t="n"/>
      <c r="K436" s="5" t="n"/>
      <c r="L436" s="5" t="n"/>
      <c r="M436" s="13">
        <f>IF($A436="","",SUMIFS('Petty expenses'!$E$3:$E$1002,'Petty expenses'!$A$3:$A$1002,$A436,'Petty expenses'!$B$3:$B$1002,$B436,'Petty expenses'!$C$3:$C$1002,$C436))</f>
        <v/>
      </c>
      <c r="N436" s="13">
        <f>IF($A436="","",$F436+$H436-$M436)</f>
        <v/>
      </c>
      <c r="O436" s="5" t="n"/>
      <c r="P436" s="13">
        <f>IF(OR($A436="",$O436=""),"",$O436-$N436)</f>
        <v/>
      </c>
      <c r="Q436" s="4" t="n"/>
      <c r="R436" s="5" t="n"/>
      <c r="S436" s="4" t="n"/>
      <c r="T436" s="7">
        <f>IF(OR($A436="",$O436=""),"",IF($P436=0,"Balanced",IF($Q436="","Reason needed",IF($P436&lt;0,"Short","Over"))))</f>
        <v/>
      </c>
      <c r="U436" s="13">
        <f>IF($A436="","",$H436+$I436+$J436+$K436)</f>
        <v/>
      </c>
      <c r="V436" s="14">
        <f>IF($A436="","",DATE(YEAR($A436),MONTH($A436),1))</f>
        <v/>
      </c>
      <c r="W436" s="7">
        <f>IF($A436="","",$A436&amp;"|"&amp;$B436&amp;"|"&amp;$C436)</f>
        <v/>
      </c>
    </row>
    <row r="437">
      <c r="A437" s="12" t="n"/>
      <c r="B437" s="4" t="n"/>
      <c r="C437" s="4" t="n"/>
      <c r="D437" s="4" t="n"/>
      <c r="E437" s="4" t="n"/>
      <c r="F437" s="5" t="n"/>
      <c r="G437" s="5" t="n"/>
      <c r="H437" s="5" t="n"/>
      <c r="I437" s="5" t="n"/>
      <c r="J437" s="5" t="n"/>
      <c r="K437" s="5" t="n"/>
      <c r="L437" s="5" t="n"/>
      <c r="M437" s="13">
        <f>IF($A437="","",SUMIFS('Petty expenses'!$E$3:$E$1002,'Petty expenses'!$A$3:$A$1002,$A437,'Petty expenses'!$B$3:$B$1002,$B437,'Petty expenses'!$C$3:$C$1002,$C437))</f>
        <v/>
      </c>
      <c r="N437" s="13">
        <f>IF($A437="","",$F437+$H437-$M437)</f>
        <v/>
      </c>
      <c r="O437" s="5" t="n"/>
      <c r="P437" s="13">
        <f>IF(OR($A437="",$O437=""),"",$O437-$N437)</f>
        <v/>
      </c>
      <c r="Q437" s="4" t="n"/>
      <c r="R437" s="5" t="n"/>
      <c r="S437" s="4" t="n"/>
      <c r="T437" s="7">
        <f>IF(OR($A437="",$O437=""),"",IF($P437=0,"Balanced",IF($Q437="","Reason needed",IF($P437&lt;0,"Short","Over"))))</f>
        <v/>
      </c>
      <c r="U437" s="13">
        <f>IF($A437="","",$H437+$I437+$J437+$K437)</f>
        <v/>
      </c>
      <c r="V437" s="14">
        <f>IF($A437="","",DATE(YEAR($A437),MONTH($A437),1))</f>
        <v/>
      </c>
      <c r="W437" s="7">
        <f>IF($A437="","",$A437&amp;"|"&amp;$B437&amp;"|"&amp;$C437)</f>
        <v/>
      </c>
    </row>
    <row r="438">
      <c r="A438" s="12" t="n"/>
      <c r="B438" s="4" t="n"/>
      <c r="C438" s="4" t="n"/>
      <c r="D438" s="4" t="n"/>
      <c r="E438" s="4" t="n"/>
      <c r="F438" s="5" t="n"/>
      <c r="G438" s="5" t="n"/>
      <c r="H438" s="5" t="n"/>
      <c r="I438" s="5" t="n"/>
      <c r="J438" s="5" t="n"/>
      <c r="K438" s="5" t="n"/>
      <c r="L438" s="5" t="n"/>
      <c r="M438" s="13">
        <f>IF($A438="","",SUMIFS('Petty expenses'!$E$3:$E$1002,'Petty expenses'!$A$3:$A$1002,$A438,'Petty expenses'!$B$3:$B$1002,$B438,'Petty expenses'!$C$3:$C$1002,$C438))</f>
        <v/>
      </c>
      <c r="N438" s="13">
        <f>IF($A438="","",$F438+$H438-$M438)</f>
        <v/>
      </c>
      <c r="O438" s="5" t="n"/>
      <c r="P438" s="13">
        <f>IF(OR($A438="",$O438=""),"",$O438-$N438)</f>
        <v/>
      </c>
      <c r="Q438" s="4" t="n"/>
      <c r="R438" s="5" t="n"/>
      <c r="S438" s="4" t="n"/>
      <c r="T438" s="7">
        <f>IF(OR($A438="",$O438=""),"",IF($P438=0,"Balanced",IF($Q438="","Reason needed",IF($P438&lt;0,"Short","Over"))))</f>
        <v/>
      </c>
      <c r="U438" s="13">
        <f>IF($A438="","",$H438+$I438+$J438+$K438)</f>
        <v/>
      </c>
      <c r="V438" s="14">
        <f>IF($A438="","",DATE(YEAR($A438),MONTH($A438),1))</f>
        <v/>
      </c>
      <c r="W438" s="7">
        <f>IF($A438="","",$A438&amp;"|"&amp;$B438&amp;"|"&amp;$C438)</f>
        <v/>
      </c>
    </row>
    <row r="439">
      <c r="A439" s="12" t="n"/>
      <c r="B439" s="4" t="n"/>
      <c r="C439" s="4" t="n"/>
      <c r="D439" s="4" t="n"/>
      <c r="E439" s="4" t="n"/>
      <c r="F439" s="5" t="n"/>
      <c r="G439" s="5" t="n"/>
      <c r="H439" s="5" t="n"/>
      <c r="I439" s="5" t="n"/>
      <c r="J439" s="5" t="n"/>
      <c r="K439" s="5" t="n"/>
      <c r="L439" s="5" t="n"/>
      <c r="M439" s="13">
        <f>IF($A439="","",SUMIFS('Petty expenses'!$E$3:$E$1002,'Petty expenses'!$A$3:$A$1002,$A439,'Petty expenses'!$B$3:$B$1002,$B439,'Petty expenses'!$C$3:$C$1002,$C439))</f>
        <v/>
      </c>
      <c r="N439" s="13">
        <f>IF($A439="","",$F439+$H439-$M439)</f>
        <v/>
      </c>
      <c r="O439" s="5" t="n"/>
      <c r="P439" s="13">
        <f>IF(OR($A439="",$O439=""),"",$O439-$N439)</f>
        <v/>
      </c>
      <c r="Q439" s="4" t="n"/>
      <c r="R439" s="5" t="n"/>
      <c r="S439" s="4" t="n"/>
      <c r="T439" s="7">
        <f>IF(OR($A439="",$O439=""),"",IF($P439=0,"Balanced",IF($Q439="","Reason needed",IF($P439&lt;0,"Short","Over"))))</f>
        <v/>
      </c>
      <c r="U439" s="13">
        <f>IF($A439="","",$H439+$I439+$J439+$K439)</f>
        <v/>
      </c>
      <c r="V439" s="14">
        <f>IF($A439="","",DATE(YEAR($A439),MONTH($A439),1))</f>
        <v/>
      </c>
      <c r="W439" s="7">
        <f>IF($A439="","",$A439&amp;"|"&amp;$B439&amp;"|"&amp;$C439)</f>
        <v/>
      </c>
    </row>
    <row r="440">
      <c r="A440" s="12" t="n"/>
      <c r="B440" s="4" t="n"/>
      <c r="C440" s="4" t="n"/>
      <c r="D440" s="4" t="n"/>
      <c r="E440" s="4" t="n"/>
      <c r="F440" s="5" t="n"/>
      <c r="G440" s="5" t="n"/>
      <c r="H440" s="5" t="n"/>
      <c r="I440" s="5" t="n"/>
      <c r="J440" s="5" t="n"/>
      <c r="K440" s="5" t="n"/>
      <c r="L440" s="5" t="n"/>
      <c r="M440" s="13">
        <f>IF($A440="","",SUMIFS('Petty expenses'!$E$3:$E$1002,'Petty expenses'!$A$3:$A$1002,$A440,'Petty expenses'!$B$3:$B$1002,$B440,'Petty expenses'!$C$3:$C$1002,$C440))</f>
        <v/>
      </c>
      <c r="N440" s="13">
        <f>IF($A440="","",$F440+$H440-$M440)</f>
        <v/>
      </c>
      <c r="O440" s="5" t="n"/>
      <c r="P440" s="13">
        <f>IF(OR($A440="",$O440=""),"",$O440-$N440)</f>
        <v/>
      </c>
      <c r="Q440" s="4" t="n"/>
      <c r="R440" s="5" t="n"/>
      <c r="S440" s="4" t="n"/>
      <c r="T440" s="7">
        <f>IF(OR($A440="",$O440=""),"",IF($P440=0,"Balanced",IF($Q440="","Reason needed",IF($P440&lt;0,"Short","Over"))))</f>
        <v/>
      </c>
      <c r="U440" s="13">
        <f>IF($A440="","",$H440+$I440+$J440+$K440)</f>
        <v/>
      </c>
      <c r="V440" s="14">
        <f>IF($A440="","",DATE(YEAR($A440),MONTH($A440),1))</f>
        <v/>
      </c>
      <c r="W440" s="7">
        <f>IF($A440="","",$A440&amp;"|"&amp;$B440&amp;"|"&amp;$C440)</f>
        <v/>
      </c>
    </row>
    <row r="441">
      <c r="A441" s="12" t="n"/>
      <c r="B441" s="4" t="n"/>
      <c r="C441" s="4" t="n"/>
      <c r="D441" s="4" t="n"/>
      <c r="E441" s="4" t="n"/>
      <c r="F441" s="5" t="n"/>
      <c r="G441" s="5" t="n"/>
      <c r="H441" s="5" t="n"/>
      <c r="I441" s="5" t="n"/>
      <c r="J441" s="5" t="n"/>
      <c r="K441" s="5" t="n"/>
      <c r="L441" s="5" t="n"/>
      <c r="M441" s="13">
        <f>IF($A441="","",SUMIFS('Petty expenses'!$E$3:$E$1002,'Petty expenses'!$A$3:$A$1002,$A441,'Petty expenses'!$B$3:$B$1002,$B441,'Petty expenses'!$C$3:$C$1002,$C441))</f>
        <v/>
      </c>
      <c r="N441" s="13">
        <f>IF($A441="","",$F441+$H441-$M441)</f>
        <v/>
      </c>
      <c r="O441" s="5" t="n"/>
      <c r="P441" s="13">
        <f>IF(OR($A441="",$O441=""),"",$O441-$N441)</f>
        <v/>
      </c>
      <c r="Q441" s="4" t="n"/>
      <c r="R441" s="5" t="n"/>
      <c r="S441" s="4" t="n"/>
      <c r="T441" s="7">
        <f>IF(OR($A441="",$O441=""),"",IF($P441=0,"Balanced",IF($Q441="","Reason needed",IF($P441&lt;0,"Short","Over"))))</f>
        <v/>
      </c>
      <c r="U441" s="13">
        <f>IF($A441="","",$H441+$I441+$J441+$K441)</f>
        <v/>
      </c>
      <c r="V441" s="14">
        <f>IF($A441="","",DATE(YEAR($A441),MONTH($A441),1))</f>
        <v/>
      </c>
      <c r="W441" s="7">
        <f>IF($A441="","",$A441&amp;"|"&amp;$B441&amp;"|"&amp;$C441)</f>
        <v/>
      </c>
    </row>
    <row r="442">
      <c r="A442" s="12" t="n"/>
      <c r="B442" s="4" t="n"/>
      <c r="C442" s="4" t="n"/>
      <c r="D442" s="4" t="n"/>
      <c r="E442" s="4" t="n"/>
      <c r="F442" s="5" t="n"/>
      <c r="G442" s="5" t="n"/>
      <c r="H442" s="5" t="n"/>
      <c r="I442" s="5" t="n"/>
      <c r="J442" s="5" t="n"/>
      <c r="K442" s="5" t="n"/>
      <c r="L442" s="5" t="n"/>
      <c r="M442" s="13">
        <f>IF($A442="","",SUMIFS('Petty expenses'!$E$3:$E$1002,'Petty expenses'!$A$3:$A$1002,$A442,'Petty expenses'!$B$3:$B$1002,$B442,'Petty expenses'!$C$3:$C$1002,$C442))</f>
        <v/>
      </c>
      <c r="N442" s="13">
        <f>IF($A442="","",$F442+$H442-$M442)</f>
        <v/>
      </c>
      <c r="O442" s="5" t="n"/>
      <c r="P442" s="13">
        <f>IF(OR($A442="",$O442=""),"",$O442-$N442)</f>
        <v/>
      </c>
      <c r="Q442" s="4" t="n"/>
      <c r="R442" s="5" t="n"/>
      <c r="S442" s="4" t="n"/>
      <c r="T442" s="7">
        <f>IF(OR($A442="",$O442=""),"",IF($P442=0,"Balanced",IF($Q442="","Reason needed",IF($P442&lt;0,"Short","Over"))))</f>
        <v/>
      </c>
      <c r="U442" s="13">
        <f>IF($A442="","",$H442+$I442+$J442+$K442)</f>
        <v/>
      </c>
      <c r="V442" s="14">
        <f>IF($A442="","",DATE(YEAR($A442),MONTH($A442),1))</f>
        <v/>
      </c>
      <c r="W442" s="7">
        <f>IF($A442="","",$A442&amp;"|"&amp;$B442&amp;"|"&amp;$C442)</f>
        <v/>
      </c>
    </row>
    <row r="443">
      <c r="A443" s="12" t="n"/>
      <c r="B443" s="4" t="n"/>
      <c r="C443" s="4" t="n"/>
      <c r="D443" s="4" t="n"/>
      <c r="E443" s="4" t="n"/>
      <c r="F443" s="5" t="n"/>
      <c r="G443" s="5" t="n"/>
      <c r="H443" s="5" t="n"/>
      <c r="I443" s="5" t="n"/>
      <c r="J443" s="5" t="n"/>
      <c r="K443" s="5" t="n"/>
      <c r="L443" s="5" t="n"/>
      <c r="M443" s="13">
        <f>IF($A443="","",SUMIFS('Petty expenses'!$E$3:$E$1002,'Petty expenses'!$A$3:$A$1002,$A443,'Petty expenses'!$B$3:$B$1002,$B443,'Petty expenses'!$C$3:$C$1002,$C443))</f>
        <v/>
      </c>
      <c r="N443" s="13">
        <f>IF($A443="","",$F443+$H443-$M443)</f>
        <v/>
      </c>
      <c r="O443" s="5" t="n"/>
      <c r="P443" s="13">
        <f>IF(OR($A443="",$O443=""),"",$O443-$N443)</f>
        <v/>
      </c>
      <c r="Q443" s="4" t="n"/>
      <c r="R443" s="5" t="n"/>
      <c r="S443" s="4" t="n"/>
      <c r="T443" s="7">
        <f>IF(OR($A443="",$O443=""),"",IF($P443=0,"Balanced",IF($Q443="","Reason needed",IF($P443&lt;0,"Short","Over"))))</f>
        <v/>
      </c>
      <c r="U443" s="13">
        <f>IF($A443="","",$H443+$I443+$J443+$K443)</f>
        <v/>
      </c>
      <c r="V443" s="14">
        <f>IF($A443="","",DATE(YEAR($A443),MONTH($A443),1))</f>
        <v/>
      </c>
      <c r="W443" s="7">
        <f>IF($A443="","",$A443&amp;"|"&amp;$B443&amp;"|"&amp;$C443)</f>
        <v/>
      </c>
    </row>
    <row r="444">
      <c r="A444" s="12" t="n"/>
      <c r="B444" s="4" t="n"/>
      <c r="C444" s="4" t="n"/>
      <c r="D444" s="4" t="n"/>
      <c r="E444" s="4" t="n"/>
      <c r="F444" s="5" t="n"/>
      <c r="G444" s="5" t="n"/>
      <c r="H444" s="5" t="n"/>
      <c r="I444" s="5" t="n"/>
      <c r="J444" s="5" t="n"/>
      <c r="K444" s="5" t="n"/>
      <c r="L444" s="5" t="n"/>
      <c r="M444" s="13">
        <f>IF($A444="","",SUMIFS('Petty expenses'!$E$3:$E$1002,'Petty expenses'!$A$3:$A$1002,$A444,'Petty expenses'!$B$3:$B$1002,$B444,'Petty expenses'!$C$3:$C$1002,$C444))</f>
        <v/>
      </c>
      <c r="N444" s="13">
        <f>IF($A444="","",$F444+$H444-$M444)</f>
        <v/>
      </c>
      <c r="O444" s="5" t="n"/>
      <c r="P444" s="13">
        <f>IF(OR($A444="",$O444=""),"",$O444-$N444)</f>
        <v/>
      </c>
      <c r="Q444" s="4" t="n"/>
      <c r="R444" s="5" t="n"/>
      <c r="S444" s="4" t="n"/>
      <c r="T444" s="7">
        <f>IF(OR($A444="",$O444=""),"",IF($P444=0,"Balanced",IF($Q444="","Reason needed",IF($P444&lt;0,"Short","Over"))))</f>
        <v/>
      </c>
      <c r="U444" s="13">
        <f>IF($A444="","",$H444+$I444+$J444+$K444)</f>
        <v/>
      </c>
      <c r="V444" s="14">
        <f>IF($A444="","",DATE(YEAR($A444),MONTH($A444),1))</f>
        <v/>
      </c>
      <c r="W444" s="7">
        <f>IF($A444="","",$A444&amp;"|"&amp;$B444&amp;"|"&amp;$C444)</f>
        <v/>
      </c>
    </row>
    <row r="445">
      <c r="A445" s="12" t="n"/>
      <c r="B445" s="4" t="n"/>
      <c r="C445" s="4" t="n"/>
      <c r="D445" s="4" t="n"/>
      <c r="E445" s="4" t="n"/>
      <c r="F445" s="5" t="n"/>
      <c r="G445" s="5" t="n"/>
      <c r="H445" s="5" t="n"/>
      <c r="I445" s="5" t="n"/>
      <c r="J445" s="5" t="n"/>
      <c r="K445" s="5" t="n"/>
      <c r="L445" s="5" t="n"/>
      <c r="M445" s="13">
        <f>IF($A445="","",SUMIFS('Petty expenses'!$E$3:$E$1002,'Petty expenses'!$A$3:$A$1002,$A445,'Petty expenses'!$B$3:$B$1002,$B445,'Petty expenses'!$C$3:$C$1002,$C445))</f>
        <v/>
      </c>
      <c r="N445" s="13">
        <f>IF($A445="","",$F445+$H445-$M445)</f>
        <v/>
      </c>
      <c r="O445" s="5" t="n"/>
      <c r="P445" s="13">
        <f>IF(OR($A445="",$O445=""),"",$O445-$N445)</f>
        <v/>
      </c>
      <c r="Q445" s="4" t="n"/>
      <c r="R445" s="5" t="n"/>
      <c r="S445" s="4" t="n"/>
      <c r="T445" s="7">
        <f>IF(OR($A445="",$O445=""),"",IF($P445=0,"Balanced",IF($Q445="","Reason needed",IF($P445&lt;0,"Short","Over"))))</f>
        <v/>
      </c>
      <c r="U445" s="13">
        <f>IF($A445="","",$H445+$I445+$J445+$K445)</f>
        <v/>
      </c>
      <c r="V445" s="14">
        <f>IF($A445="","",DATE(YEAR($A445),MONTH($A445),1))</f>
        <v/>
      </c>
      <c r="W445" s="7">
        <f>IF($A445="","",$A445&amp;"|"&amp;$B445&amp;"|"&amp;$C445)</f>
        <v/>
      </c>
    </row>
    <row r="446">
      <c r="A446" s="12" t="n"/>
      <c r="B446" s="4" t="n"/>
      <c r="C446" s="4" t="n"/>
      <c r="D446" s="4" t="n"/>
      <c r="E446" s="4" t="n"/>
      <c r="F446" s="5" t="n"/>
      <c r="G446" s="5" t="n"/>
      <c r="H446" s="5" t="n"/>
      <c r="I446" s="5" t="n"/>
      <c r="J446" s="5" t="n"/>
      <c r="K446" s="5" t="n"/>
      <c r="L446" s="5" t="n"/>
      <c r="M446" s="13">
        <f>IF($A446="","",SUMIFS('Petty expenses'!$E$3:$E$1002,'Petty expenses'!$A$3:$A$1002,$A446,'Petty expenses'!$B$3:$B$1002,$B446,'Petty expenses'!$C$3:$C$1002,$C446))</f>
        <v/>
      </c>
      <c r="N446" s="13">
        <f>IF($A446="","",$F446+$H446-$M446)</f>
        <v/>
      </c>
      <c r="O446" s="5" t="n"/>
      <c r="P446" s="13">
        <f>IF(OR($A446="",$O446=""),"",$O446-$N446)</f>
        <v/>
      </c>
      <c r="Q446" s="4" t="n"/>
      <c r="R446" s="5" t="n"/>
      <c r="S446" s="4" t="n"/>
      <c r="T446" s="7">
        <f>IF(OR($A446="",$O446=""),"",IF($P446=0,"Balanced",IF($Q446="","Reason needed",IF($P446&lt;0,"Short","Over"))))</f>
        <v/>
      </c>
      <c r="U446" s="13">
        <f>IF($A446="","",$H446+$I446+$J446+$K446)</f>
        <v/>
      </c>
      <c r="V446" s="14">
        <f>IF($A446="","",DATE(YEAR($A446),MONTH($A446),1))</f>
        <v/>
      </c>
      <c r="W446" s="7">
        <f>IF($A446="","",$A446&amp;"|"&amp;$B446&amp;"|"&amp;$C446)</f>
        <v/>
      </c>
    </row>
    <row r="447">
      <c r="A447" s="12" t="n"/>
      <c r="B447" s="4" t="n"/>
      <c r="C447" s="4" t="n"/>
      <c r="D447" s="4" t="n"/>
      <c r="E447" s="4" t="n"/>
      <c r="F447" s="5" t="n"/>
      <c r="G447" s="5" t="n"/>
      <c r="H447" s="5" t="n"/>
      <c r="I447" s="5" t="n"/>
      <c r="J447" s="5" t="n"/>
      <c r="K447" s="5" t="n"/>
      <c r="L447" s="5" t="n"/>
      <c r="M447" s="13">
        <f>IF($A447="","",SUMIFS('Petty expenses'!$E$3:$E$1002,'Petty expenses'!$A$3:$A$1002,$A447,'Petty expenses'!$B$3:$B$1002,$B447,'Petty expenses'!$C$3:$C$1002,$C447))</f>
        <v/>
      </c>
      <c r="N447" s="13">
        <f>IF($A447="","",$F447+$H447-$M447)</f>
        <v/>
      </c>
      <c r="O447" s="5" t="n"/>
      <c r="P447" s="13">
        <f>IF(OR($A447="",$O447=""),"",$O447-$N447)</f>
        <v/>
      </c>
      <c r="Q447" s="4" t="n"/>
      <c r="R447" s="5" t="n"/>
      <c r="S447" s="4" t="n"/>
      <c r="T447" s="7">
        <f>IF(OR($A447="",$O447=""),"",IF($P447=0,"Balanced",IF($Q447="","Reason needed",IF($P447&lt;0,"Short","Over"))))</f>
        <v/>
      </c>
      <c r="U447" s="13">
        <f>IF($A447="","",$H447+$I447+$J447+$K447)</f>
        <v/>
      </c>
      <c r="V447" s="14">
        <f>IF($A447="","",DATE(YEAR($A447),MONTH($A447),1))</f>
        <v/>
      </c>
      <c r="W447" s="7">
        <f>IF($A447="","",$A447&amp;"|"&amp;$B447&amp;"|"&amp;$C447)</f>
        <v/>
      </c>
    </row>
    <row r="448">
      <c r="A448" s="12" t="n"/>
      <c r="B448" s="4" t="n"/>
      <c r="C448" s="4" t="n"/>
      <c r="D448" s="4" t="n"/>
      <c r="E448" s="4" t="n"/>
      <c r="F448" s="5" t="n"/>
      <c r="G448" s="5" t="n"/>
      <c r="H448" s="5" t="n"/>
      <c r="I448" s="5" t="n"/>
      <c r="J448" s="5" t="n"/>
      <c r="K448" s="5" t="n"/>
      <c r="L448" s="5" t="n"/>
      <c r="M448" s="13">
        <f>IF($A448="","",SUMIFS('Petty expenses'!$E$3:$E$1002,'Petty expenses'!$A$3:$A$1002,$A448,'Petty expenses'!$B$3:$B$1002,$B448,'Petty expenses'!$C$3:$C$1002,$C448))</f>
        <v/>
      </c>
      <c r="N448" s="13">
        <f>IF($A448="","",$F448+$H448-$M448)</f>
        <v/>
      </c>
      <c r="O448" s="5" t="n"/>
      <c r="P448" s="13">
        <f>IF(OR($A448="",$O448=""),"",$O448-$N448)</f>
        <v/>
      </c>
      <c r="Q448" s="4" t="n"/>
      <c r="R448" s="5" t="n"/>
      <c r="S448" s="4" t="n"/>
      <c r="T448" s="7">
        <f>IF(OR($A448="",$O448=""),"",IF($P448=0,"Balanced",IF($Q448="","Reason needed",IF($P448&lt;0,"Short","Over"))))</f>
        <v/>
      </c>
      <c r="U448" s="13">
        <f>IF($A448="","",$H448+$I448+$J448+$K448)</f>
        <v/>
      </c>
      <c r="V448" s="14">
        <f>IF($A448="","",DATE(YEAR($A448),MONTH($A448),1))</f>
        <v/>
      </c>
      <c r="W448" s="7">
        <f>IF($A448="","",$A448&amp;"|"&amp;$B448&amp;"|"&amp;$C448)</f>
        <v/>
      </c>
    </row>
    <row r="449">
      <c r="A449" s="12" t="n"/>
      <c r="B449" s="4" t="n"/>
      <c r="C449" s="4" t="n"/>
      <c r="D449" s="4" t="n"/>
      <c r="E449" s="4" t="n"/>
      <c r="F449" s="5" t="n"/>
      <c r="G449" s="5" t="n"/>
      <c r="H449" s="5" t="n"/>
      <c r="I449" s="5" t="n"/>
      <c r="J449" s="5" t="n"/>
      <c r="K449" s="5" t="n"/>
      <c r="L449" s="5" t="n"/>
      <c r="M449" s="13">
        <f>IF($A449="","",SUMIFS('Petty expenses'!$E$3:$E$1002,'Petty expenses'!$A$3:$A$1002,$A449,'Petty expenses'!$B$3:$B$1002,$B449,'Petty expenses'!$C$3:$C$1002,$C449))</f>
        <v/>
      </c>
      <c r="N449" s="13">
        <f>IF($A449="","",$F449+$H449-$M449)</f>
        <v/>
      </c>
      <c r="O449" s="5" t="n"/>
      <c r="P449" s="13">
        <f>IF(OR($A449="",$O449=""),"",$O449-$N449)</f>
        <v/>
      </c>
      <c r="Q449" s="4" t="n"/>
      <c r="R449" s="5" t="n"/>
      <c r="S449" s="4" t="n"/>
      <c r="T449" s="7">
        <f>IF(OR($A449="",$O449=""),"",IF($P449=0,"Balanced",IF($Q449="","Reason needed",IF($P449&lt;0,"Short","Over"))))</f>
        <v/>
      </c>
      <c r="U449" s="13">
        <f>IF($A449="","",$H449+$I449+$J449+$K449)</f>
        <v/>
      </c>
      <c r="V449" s="14">
        <f>IF($A449="","",DATE(YEAR($A449),MONTH($A449),1))</f>
        <v/>
      </c>
      <c r="W449" s="7">
        <f>IF($A449="","",$A449&amp;"|"&amp;$B449&amp;"|"&amp;$C449)</f>
        <v/>
      </c>
    </row>
    <row r="450">
      <c r="A450" s="12" t="n"/>
      <c r="B450" s="4" t="n"/>
      <c r="C450" s="4" t="n"/>
      <c r="D450" s="4" t="n"/>
      <c r="E450" s="4" t="n"/>
      <c r="F450" s="5" t="n"/>
      <c r="G450" s="5" t="n"/>
      <c r="H450" s="5" t="n"/>
      <c r="I450" s="5" t="n"/>
      <c r="J450" s="5" t="n"/>
      <c r="K450" s="5" t="n"/>
      <c r="L450" s="5" t="n"/>
      <c r="M450" s="13">
        <f>IF($A450="","",SUMIFS('Petty expenses'!$E$3:$E$1002,'Petty expenses'!$A$3:$A$1002,$A450,'Petty expenses'!$B$3:$B$1002,$B450,'Petty expenses'!$C$3:$C$1002,$C450))</f>
        <v/>
      </c>
      <c r="N450" s="13">
        <f>IF($A450="","",$F450+$H450-$M450)</f>
        <v/>
      </c>
      <c r="O450" s="5" t="n"/>
      <c r="P450" s="13">
        <f>IF(OR($A450="",$O450=""),"",$O450-$N450)</f>
        <v/>
      </c>
      <c r="Q450" s="4" t="n"/>
      <c r="R450" s="5" t="n"/>
      <c r="S450" s="4" t="n"/>
      <c r="T450" s="7">
        <f>IF(OR($A450="",$O450=""),"",IF($P450=0,"Balanced",IF($Q450="","Reason needed",IF($P450&lt;0,"Short","Over"))))</f>
        <v/>
      </c>
      <c r="U450" s="13">
        <f>IF($A450="","",$H450+$I450+$J450+$K450)</f>
        <v/>
      </c>
      <c r="V450" s="14">
        <f>IF($A450="","",DATE(YEAR($A450),MONTH($A450),1))</f>
        <v/>
      </c>
      <c r="W450" s="7">
        <f>IF($A450="","",$A450&amp;"|"&amp;$B450&amp;"|"&amp;$C450)</f>
        <v/>
      </c>
    </row>
    <row r="451">
      <c r="A451" s="12" t="n"/>
      <c r="B451" s="4" t="n"/>
      <c r="C451" s="4" t="n"/>
      <c r="D451" s="4" t="n"/>
      <c r="E451" s="4" t="n"/>
      <c r="F451" s="5" t="n"/>
      <c r="G451" s="5" t="n"/>
      <c r="H451" s="5" t="n"/>
      <c r="I451" s="5" t="n"/>
      <c r="J451" s="5" t="n"/>
      <c r="K451" s="5" t="n"/>
      <c r="L451" s="5" t="n"/>
      <c r="M451" s="13">
        <f>IF($A451="","",SUMIFS('Petty expenses'!$E$3:$E$1002,'Petty expenses'!$A$3:$A$1002,$A451,'Petty expenses'!$B$3:$B$1002,$B451,'Petty expenses'!$C$3:$C$1002,$C451))</f>
        <v/>
      </c>
      <c r="N451" s="13">
        <f>IF($A451="","",$F451+$H451-$M451)</f>
        <v/>
      </c>
      <c r="O451" s="5" t="n"/>
      <c r="P451" s="13">
        <f>IF(OR($A451="",$O451=""),"",$O451-$N451)</f>
        <v/>
      </c>
      <c r="Q451" s="4" t="n"/>
      <c r="R451" s="5" t="n"/>
      <c r="S451" s="4" t="n"/>
      <c r="T451" s="7">
        <f>IF(OR($A451="",$O451=""),"",IF($P451=0,"Balanced",IF($Q451="","Reason needed",IF($P451&lt;0,"Short","Over"))))</f>
        <v/>
      </c>
      <c r="U451" s="13">
        <f>IF($A451="","",$H451+$I451+$J451+$K451)</f>
        <v/>
      </c>
      <c r="V451" s="14">
        <f>IF($A451="","",DATE(YEAR($A451),MONTH($A451),1))</f>
        <v/>
      </c>
      <c r="W451" s="7">
        <f>IF($A451="","",$A451&amp;"|"&amp;$B451&amp;"|"&amp;$C451)</f>
        <v/>
      </c>
    </row>
    <row r="452">
      <c r="A452" s="12" t="n"/>
      <c r="B452" s="4" t="n"/>
      <c r="C452" s="4" t="n"/>
      <c r="D452" s="4" t="n"/>
      <c r="E452" s="4" t="n"/>
      <c r="F452" s="5" t="n"/>
      <c r="G452" s="5" t="n"/>
      <c r="H452" s="5" t="n"/>
      <c r="I452" s="5" t="n"/>
      <c r="J452" s="5" t="n"/>
      <c r="K452" s="5" t="n"/>
      <c r="L452" s="5" t="n"/>
      <c r="M452" s="13">
        <f>IF($A452="","",SUMIFS('Petty expenses'!$E$3:$E$1002,'Petty expenses'!$A$3:$A$1002,$A452,'Petty expenses'!$B$3:$B$1002,$B452,'Petty expenses'!$C$3:$C$1002,$C452))</f>
        <v/>
      </c>
      <c r="N452" s="13">
        <f>IF($A452="","",$F452+$H452-$M452)</f>
        <v/>
      </c>
      <c r="O452" s="5" t="n"/>
      <c r="P452" s="13">
        <f>IF(OR($A452="",$O452=""),"",$O452-$N452)</f>
        <v/>
      </c>
      <c r="Q452" s="4" t="n"/>
      <c r="R452" s="5" t="n"/>
      <c r="S452" s="4" t="n"/>
      <c r="T452" s="7">
        <f>IF(OR($A452="",$O452=""),"",IF($P452=0,"Balanced",IF($Q452="","Reason needed",IF($P452&lt;0,"Short","Over"))))</f>
        <v/>
      </c>
      <c r="U452" s="13">
        <f>IF($A452="","",$H452+$I452+$J452+$K452)</f>
        <v/>
      </c>
      <c r="V452" s="14">
        <f>IF($A452="","",DATE(YEAR($A452),MONTH($A452),1))</f>
        <v/>
      </c>
      <c r="W452" s="7">
        <f>IF($A452="","",$A452&amp;"|"&amp;$B452&amp;"|"&amp;$C452)</f>
        <v/>
      </c>
    </row>
    <row r="453">
      <c r="A453" s="12" t="n"/>
      <c r="B453" s="4" t="n"/>
      <c r="C453" s="4" t="n"/>
      <c r="D453" s="4" t="n"/>
      <c r="E453" s="4" t="n"/>
      <c r="F453" s="5" t="n"/>
      <c r="G453" s="5" t="n"/>
      <c r="H453" s="5" t="n"/>
      <c r="I453" s="5" t="n"/>
      <c r="J453" s="5" t="n"/>
      <c r="K453" s="5" t="n"/>
      <c r="L453" s="5" t="n"/>
      <c r="M453" s="13">
        <f>IF($A453="","",SUMIFS('Petty expenses'!$E$3:$E$1002,'Petty expenses'!$A$3:$A$1002,$A453,'Petty expenses'!$B$3:$B$1002,$B453,'Petty expenses'!$C$3:$C$1002,$C453))</f>
        <v/>
      </c>
      <c r="N453" s="13">
        <f>IF($A453="","",$F453+$H453-$M453)</f>
        <v/>
      </c>
      <c r="O453" s="5" t="n"/>
      <c r="P453" s="13">
        <f>IF(OR($A453="",$O453=""),"",$O453-$N453)</f>
        <v/>
      </c>
      <c r="Q453" s="4" t="n"/>
      <c r="R453" s="5" t="n"/>
      <c r="S453" s="4" t="n"/>
      <c r="T453" s="7">
        <f>IF(OR($A453="",$O453=""),"",IF($P453=0,"Balanced",IF($Q453="","Reason needed",IF($P453&lt;0,"Short","Over"))))</f>
        <v/>
      </c>
      <c r="U453" s="13">
        <f>IF($A453="","",$H453+$I453+$J453+$K453)</f>
        <v/>
      </c>
      <c r="V453" s="14">
        <f>IF($A453="","",DATE(YEAR($A453),MONTH($A453),1))</f>
        <v/>
      </c>
      <c r="W453" s="7">
        <f>IF($A453="","",$A453&amp;"|"&amp;$B453&amp;"|"&amp;$C453)</f>
        <v/>
      </c>
    </row>
    <row r="454">
      <c r="A454" s="12" t="n"/>
      <c r="B454" s="4" t="n"/>
      <c r="C454" s="4" t="n"/>
      <c r="D454" s="4" t="n"/>
      <c r="E454" s="4" t="n"/>
      <c r="F454" s="5" t="n"/>
      <c r="G454" s="5" t="n"/>
      <c r="H454" s="5" t="n"/>
      <c r="I454" s="5" t="n"/>
      <c r="J454" s="5" t="n"/>
      <c r="K454" s="5" t="n"/>
      <c r="L454" s="5" t="n"/>
      <c r="M454" s="13">
        <f>IF($A454="","",SUMIFS('Petty expenses'!$E$3:$E$1002,'Petty expenses'!$A$3:$A$1002,$A454,'Petty expenses'!$B$3:$B$1002,$B454,'Petty expenses'!$C$3:$C$1002,$C454))</f>
        <v/>
      </c>
      <c r="N454" s="13">
        <f>IF($A454="","",$F454+$H454-$M454)</f>
        <v/>
      </c>
      <c r="O454" s="5" t="n"/>
      <c r="P454" s="13">
        <f>IF(OR($A454="",$O454=""),"",$O454-$N454)</f>
        <v/>
      </c>
      <c r="Q454" s="4" t="n"/>
      <c r="R454" s="5" t="n"/>
      <c r="S454" s="4" t="n"/>
      <c r="T454" s="7">
        <f>IF(OR($A454="",$O454=""),"",IF($P454=0,"Balanced",IF($Q454="","Reason needed",IF($P454&lt;0,"Short","Over"))))</f>
        <v/>
      </c>
      <c r="U454" s="13">
        <f>IF($A454="","",$H454+$I454+$J454+$K454)</f>
        <v/>
      </c>
      <c r="V454" s="14">
        <f>IF($A454="","",DATE(YEAR($A454),MONTH($A454),1))</f>
        <v/>
      </c>
      <c r="W454" s="7">
        <f>IF($A454="","",$A454&amp;"|"&amp;$B454&amp;"|"&amp;$C454)</f>
        <v/>
      </c>
    </row>
    <row r="455">
      <c r="A455" s="12" t="n"/>
      <c r="B455" s="4" t="n"/>
      <c r="C455" s="4" t="n"/>
      <c r="D455" s="4" t="n"/>
      <c r="E455" s="4" t="n"/>
      <c r="F455" s="5" t="n"/>
      <c r="G455" s="5" t="n"/>
      <c r="H455" s="5" t="n"/>
      <c r="I455" s="5" t="n"/>
      <c r="J455" s="5" t="n"/>
      <c r="K455" s="5" t="n"/>
      <c r="L455" s="5" t="n"/>
      <c r="M455" s="13">
        <f>IF($A455="","",SUMIFS('Petty expenses'!$E$3:$E$1002,'Petty expenses'!$A$3:$A$1002,$A455,'Petty expenses'!$B$3:$B$1002,$B455,'Petty expenses'!$C$3:$C$1002,$C455))</f>
        <v/>
      </c>
      <c r="N455" s="13">
        <f>IF($A455="","",$F455+$H455-$M455)</f>
        <v/>
      </c>
      <c r="O455" s="5" t="n"/>
      <c r="P455" s="13">
        <f>IF(OR($A455="",$O455=""),"",$O455-$N455)</f>
        <v/>
      </c>
      <c r="Q455" s="4" t="n"/>
      <c r="R455" s="5" t="n"/>
      <c r="S455" s="4" t="n"/>
      <c r="T455" s="7">
        <f>IF(OR($A455="",$O455=""),"",IF($P455=0,"Balanced",IF($Q455="","Reason needed",IF($P455&lt;0,"Short","Over"))))</f>
        <v/>
      </c>
      <c r="U455" s="13">
        <f>IF($A455="","",$H455+$I455+$J455+$K455)</f>
        <v/>
      </c>
      <c r="V455" s="14">
        <f>IF($A455="","",DATE(YEAR($A455),MONTH($A455),1))</f>
        <v/>
      </c>
      <c r="W455" s="7">
        <f>IF($A455="","",$A455&amp;"|"&amp;$B455&amp;"|"&amp;$C455)</f>
        <v/>
      </c>
    </row>
    <row r="456">
      <c r="A456" s="12" t="n"/>
      <c r="B456" s="4" t="n"/>
      <c r="C456" s="4" t="n"/>
      <c r="D456" s="4" t="n"/>
      <c r="E456" s="4" t="n"/>
      <c r="F456" s="5" t="n"/>
      <c r="G456" s="5" t="n"/>
      <c r="H456" s="5" t="n"/>
      <c r="I456" s="5" t="n"/>
      <c r="J456" s="5" t="n"/>
      <c r="K456" s="5" t="n"/>
      <c r="L456" s="5" t="n"/>
      <c r="M456" s="13">
        <f>IF($A456="","",SUMIFS('Petty expenses'!$E$3:$E$1002,'Petty expenses'!$A$3:$A$1002,$A456,'Petty expenses'!$B$3:$B$1002,$B456,'Petty expenses'!$C$3:$C$1002,$C456))</f>
        <v/>
      </c>
      <c r="N456" s="13">
        <f>IF($A456="","",$F456+$H456-$M456)</f>
        <v/>
      </c>
      <c r="O456" s="5" t="n"/>
      <c r="P456" s="13">
        <f>IF(OR($A456="",$O456=""),"",$O456-$N456)</f>
        <v/>
      </c>
      <c r="Q456" s="4" t="n"/>
      <c r="R456" s="5" t="n"/>
      <c r="S456" s="4" t="n"/>
      <c r="T456" s="7">
        <f>IF(OR($A456="",$O456=""),"",IF($P456=0,"Balanced",IF($Q456="","Reason needed",IF($P456&lt;0,"Short","Over"))))</f>
        <v/>
      </c>
      <c r="U456" s="13">
        <f>IF($A456="","",$H456+$I456+$J456+$K456)</f>
        <v/>
      </c>
      <c r="V456" s="14">
        <f>IF($A456="","",DATE(YEAR($A456),MONTH($A456),1))</f>
        <v/>
      </c>
      <c r="W456" s="7">
        <f>IF($A456="","",$A456&amp;"|"&amp;$B456&amp;"|"&amp;$C456)</f>
        <v/>
      </c>
    </row>
    <row r="457">
      <c r="A457" s="12" t="n"/>
      <c r="B457" s="4" t="n"/>
      <c r="C457" s="4" t="n"/>
      <c r="D457" s="4" t="n"/>
      <c r="E457" s="4" t="n"/>
      <c r="F457" s="5" t="n"/>
      <c r="G457" s="5" t="n"/>
      <c r="H457" s="5" t="n"/>
      <c r="I457" s="5" t="n"/>
      <c r="J457" s="5" t="n"/>
      <c r="K457" s="5" t="n"/>
      <c r="L457" s="5" t="n"/>
      <c r="M457" s="13">
        <f>IF($A457="","",SUMIFS('Petty expenses'!$E$3:$E$1002,'Petty expenses'!$A$3:$A$1002,$A457,'Petty expenses'!$B$3:$B$1002,$B457,'Petty expenses'!$C$3:$C$1002,$C457))</f>
        <v/>
      </c>
      <c r="N457" s="13">
        <f>IF($A457="","",$F457+$H457-$M457)</f>
        <v/>
      </c>
      <c r="O457" s="5" t="n"/>
      <c r="P457" s="13">
        <f>IF(OR($A457="",$O457=""),"",$O457-$N457)</f>
        <v/>
      </c>
      <c r="Q457" s="4" t="n"/>
      <c r="R457" s="5" t="n"/>
      <c r="S457" s="4" t="n"/>
      <c r="T457" s="7">
        <f>IF(OR($A457="",$O457=""),"",IF($P457=0,"Balanced",IF($Q457="","Reason needed",IF($P457&lt;0,"Short","Over"))))</f>
        <v/>
      </c>
      <c r="U457" s="13">
        <f>IF($A457="","",$H457+$I457+$J457+$K457)</f>
        <v/>
      </c>
      <c r="V457" s="14">
        <f>IF($A457="","",DATE(YEAR($A457),MONTH($A457),1))</f>
        <v/>
      </c>
      <c r="W457" s="7">
        <f>IF($A457="","",$A457&amp;"|"&amp;$B457&amp;"|"&amp;$C457)</f>
        <v/>
      </c>
    </row>
    <row r="458">
      <c r="A458" s="12" t="n"/>
      <c r="B458" s="4" t="n"/>
      <c r="C458" s="4" t="n"/>
      <c r="D458" s="4" t="n"/>
      <c r="E458" s="4" t="n"/>
      <c r="F458" s="5" t="n"/>
      <c r="G458" s="5" t="n"/>
      <c r="H458" s="5" t="n"/>
      <c r="I458" s="5" t="n"/>
      <c r="J458" s="5" t="n"/>
      <c r="K458" s="5" t="n"/>
      <c r="L458" s="5" t="n"/>
      <c r="M458" s="13">
        <f>IF($A458="","",SUMIFS('Petty expenses'!$E$3:$E$1002,'Petty expenses'!$A$3:$A$1002,$A458,'Petty expenses'!$B$3:$B$1002,$B458,'Petty expenses'!$C$3:$C$1002,$C458))</f>
        <v/>
      </c>
      <c r="N458" s="13">
        <f>IF($A458="","",$F458+$H458-$M458)</f>
        <v/>
      </c>
      <c r="O458" s="5" t="n"/>
      <c r="P458" s="13">
        <f>IF(OR($A458="",$O458=""),"",$O458-$N458)</f>
        <v/>
      </c>
      <c r="Q458" s="4" t="n"/>
      <c r="R458" s="5" t="n"/>
      <c r="S458" s="4" t="n"/>
      <c r="T458" s="7">
        <f>IF(OR($A458="",$O458=""),"",IF($P458=0,"Balanced",IF($Q458="","Reason needed",IF($P458&lt;0,"Short","Over"))))</f>
        <v/>
      </c>
      <c r="U458" s="13">
        <f>IF($A458="","",$H458+$I458+$J458+$K458)</f>
        <v/>
      </c>
      <c r="V458" s="14">
        <f>IF($A458="","",DATE(YEAR($A458),MONTH($A458),1))</f>
        <v/>
      </c>
      <c r="W458" s="7">
        <f>IF($A458="","",$A458&amp;"|"&amp;$B458&amp;"|"&amp;$C458)</f>
        <v/>
      </c>
    </row>
    <row r="459">
      <c r="A459" s="12" t="n"/>
      <c r="B459" s="4" t="n"/>
      <c r="C459" s="4" t="n"/>
      <c r="D459" s="4" t="n"/>
      <c r="E459" s="4" t="n"/>
      <c r="F459" s="5" t="n"/>
      <c r="G459" s="5" t="n"/>
      <c r="H459" s="5" t="n"/>
      <c r="I459" s="5" t="n"/>
      <c r="J459" s="5" t="n"/>
      <c r="K459" s="5" t="n"/>
      <c r="L459" s="5" t="n"/>
      <c r="M459" s="13">
        <f>IF($A459="","",SUMIFS('Petty expenses'!$E$3:$E$1002,'Petty expenses'!$A$3:$A$1002,$A459,'Petty expenses'!$B$3:$B$1002,$B459,'Petty expenses'!$C$3:$C$1002,$C459))</f>
        <v/>
      </c>
      <c r="N459" s="13">
        <f>IF($A459="","",$F459+$H459-$M459)</f>
        <v/>
      </c>
      <c r="O459" s="5" t="n"/>
      <c r="P459" s="13">
        <f>IF(OR($A459="",$O459=""),"",$O459-$N459)</f>
        <v/>
      </c>
      <c r="Q459" s="4" t="n"/>
      <c r="R459" s="5" t="n"/>
      <c r="S459" s="4" t="n"/>
      <c r="T459" s="7">
        <f>IF(OR($A459="",$O459=""),"",IF($P459=0,"Balanced",IF($Q459="","Reason needed",IF($P459&lt;0,"Short","Over"))))</f>
        <v/>
      </c>
      <c r="U459" s="13">
        <f>IF($A459="","",$H459+$I459+$J459+$K459)</f>
        <v/>
      </c>
      <c r="V459" s="14">
        <f>IF($A459="","",DATE(YEAR($A459),MONTH($A459),1))</f>
        <v/>
      </c>
      <c r="W459" s="7">
        <f>IF($A459="","",$A459&amp;"|"&amp;$B459&amp;"|"&amp;$C459)</f>
        <v/>
      </c>
    </row>
    <row r="460">
      <c r="A460" s="12" t="n"/>
      <c r="B460" s="4" t="n"/>
      <c r="C460" s="4" t="n"/>
      <c r="D460" s="4" t="n"/>
      <c r="E460" s="4" t="n"/>
      <c r="F460" s="5" t="n"/>
      <c r="G460" s="5" t="n"/>
      <c r="H460" s="5" t="n"/>
      <c r="I460" s="5" t="n"/>
      <c r="J460" s="5" t="n"/>
      <c r="K460" s="5" t="n"/>
      <c r="L460" s="5" t="n"/>
      <c r="M460" s="13">
        <f>IF($A460="","",SUMIFS('Petty expenses'!$E$3:$E$1002,'Petty expenses'!$A$3:$A$1002,$A460,'Petty expenses'!$B$3:$B$1002,$B460,'Petty expenses'!$C$3:$C$1002,$C460))</f>
        <v/>
      </c>
      <c r="N460" s="13">
        <f>IF($A460="","",$F460+$H460-$M460)</f>
        <v/>
      </c>
      <c r="O460" s="5" t="n"/>
      <c r="P460" s="13">
        <f>IF(OR($A460="",$O460=""),"",$O460-$N460)</f>
        <v/>
      </c>
      <c r="Q460" s="4" t="n"/>
      <c r="R460" s="5" t="n"/>
      <c r="S460" s="4" t="n"/>
      <c r="T460" s="7">
        <f>IF(OR($A460="",$O460=""),"",IF($P460=0,"Balanced",IF($Q460="","Reason needed",IF($P460&lt;0,"Short","Over"))))</f>
        <v/>
      </c>
      <c r="U460" s="13">
        <f>IF($A460="","",$H460+$I460+$J460+$K460)</f>
        <v/>
      </c>
      <c r="V460" s="14">
        <f>IF($A460="","",DATE(YEAR($A460),MONTH($A460),1))</f>
        <v/>
      </c>
      <c r="W460" s="7">
        <f>IF($A460="","",$A460&amp;"|"&amp;$B460&amp;"|"&amp;$C460)</f>
        <v/>
      </c>
    </row>
    <row r="461">
      <c r="A461" s="12" t="n"/>
      <c r="B461" s="4" t="n"/>
      <c r="C461" s="4" t="n"/>
      <c r="D461" s="4" t="n"/>
      <c r="E461" s="4" t="n"/>
      <c r="F461" s="5" t="n"/>
      <c r="G461" s="5" t="n"/>
      <c r="H461" s="5" t="n"/>
      <c r="I461" s="5" t="n"/>
      <c r="J461" s="5" t="n"/>
      <c r="K461" s="5" t="n"/>
      <c r="L461" s="5" t="n"/>
      <c r="M461" s="13">
        <f>IF($A461="","",SUMIFS('Petty expenses'!$E$3:$E$1002,'Petty expenses'!$A$3:$A$1002,$A461,'Petty expenses'!$B$3:$B$1002,$B461,'Petty expenses'!$C$3:$C$1002,$C461))</f>
        <v/>
      </c>
      <c r="N461" s="13">
        <f>IF($A461="","",$F461+$H461-$M461)</f>
        <v/>
      </c>
      <c r="O461" s="5" t="n"/>
      <c r="P461" s="13">
        <f>IF(OR($A461="",$O461=""),"",$O461-$N461)</f>
        <v/>
      </c>
      <c r="Q461" s="4" t="n"/>
      <c r="R461" s="5" t="n"/>
      <c r="S461" s="4" t="n"/>
      <c r="T461" s="7">
        <f>IF(OR($A461="",$O461=""),"",IF($P461=0,"Balanced",IF($Q461="","Reason needed",IF($P461&lt;0,"Short","Over"))))</f>
        <v/>
      </c>
      <c r="U461" s="13">
        <f>IF($A461="","",$H461+$I461+$J461+$K461)</f>
        <v/>
      </c>
      <c r="V461" s="14">
        <f>IF($A461="","",DATE(YEAR($A461),MONTH($A461),1))</f>
        <v/>
      </c>
      <c r="W461" s="7">
        <f>IF($A461="","",$A461&amp;"|"&amp;$B461&amp;"|"&amp;$C461)</f>
        <v/>
      </c>
    </row>
    <row r="462">
      <c r="A462" s="12" t="n"/>
      <c r="B462" s="4" t="n"/>
      <c r="C462" s="4" t="n"/>
      <c r="D462" s="4" t="n"/>
      <c r="E462" s="4" t="n"/>
      <c r="F462" s="5" t="n"/>
      <c r="G462" s="5" t="n"/>
      <c r="H462" s="5" t="n"/>
      <c r="I462" s="5" t="n"/>
      <c r="J462" s="5" t="n"/>
      <c r="K462" s="5" t="n"/>
      <c r="L462" s="5" t="n"/>
      <c r="M462" s="13">
        <f>IF($A462="","",SUMIFS('Petty expenses'!$E$3:$E$1002,'Petty expenses'!$A$3:$A$1002,$A462,'Petty expenses'!$B$3:$B$1002,$B462,'Petty expenses'!$C$3:$C$1002,$C462))</f>
        <v/>
      </c>
      <c r="N462" s="13">
        <f>IF($A462="","",$F462+$H462-$M462)</f>
        <v/>
      </c>
      <c r="O462" s="5" t="n"/>
      <c r="P462" s="13">
        <f>IF(OR($A462="",$O462=""),"",$O462-$N462)</f>
        <v/>
      </c>
      <c r="Q462" s="4" t="n"/>
      <c r="R462" s="5" t="n"/>
      <c r="S462" s="4" t="n"/>
      <c r="T462" s="7">
        <f>IF(OR($A462="",$O462=""),"",IF($P462=0,"Balanced",IF($Q462="","Reason needed",IF($P462&lt;0,"Short","Over"))))</f>
        <v/>
      </c>
      <c r="U462" s="13">
        <f>IF($A462="","",$H462+$I462+$J462+$K462)</f>
        <v/>
      </c>
      <c r="V462" s="14">
        <f>IF($A462="","",DATE(YEAR($A462),MONTH($A462),1))</f>
        <v/>
      </c>
      <c r="W462" s="7">
        <f>IF($A462="","",$A462&amp;"|"&amp;$B462&amp;"|"&amp;$C462)</f>
        <v/>
      </c>
    </row>
    <row r="463">
      <c r="A463" s="12" t="n"/>
      <c r="B463" s="4" t="n"/>
      <c r="C463" s="4" t="n"/>
      <c r="D463" s="4" t="n"/>
      <c r="E463" s="4" t="n"/>
      <c r="F463" s="5" t="n"/>
      <c r="G463" s="5" t="n"/>
      <c r="H463" s="5" t="n"/>
      <c r="I463" s="5" t="n"/>
      <c r="J463" s="5" t="n"/>
      <c r="K463" s="5" t="n"/>
      <c r="L463" s="5" t="n"/>
      <c r="M463" s="13">
        <f>IF($A463="","",SUMIFS('Petty expenses'!$E$3:$E$1002,'Petty expenses'!$A$3:$A$1002,$A463,'Petty expenses'!$B$3:$B$1002,$B463,'Petty expenses'!$C$3:$C$1002,$C463))</f>
        <v/>
      </c>
      <c r="N463" s="13">
        <f>IF($A463="","",$F463+$H463-$M463)</f>
        <v/>
      </c>
      <c r="O463" s="5" t="n"/>
      <c r="P463" s="13">
        <f>IF(OR($A463="",$O463=""),"",$O463-$N463)</f>
        <v/>
      </c>
      <c r="Q463" s="4" t="n"/>
      <c r="R463" s="5" t="n"/>
      <c r="S463" s="4" t="n"/>
      <c r="T463" s="7">
        <f>IF(OR($A463="",$O463=""),"",IF($P463=0,"Balanced",IF($Q463="","Reason needed",IF($P463&lt;0,"Short","Over"))))</f>
        <v/>
      </c>
      <c r="U463" s="13">
        <f>IF($A463="","",$H463+$I463+$J463+$K463)</f>
        <v/>
      </c>
      <c r="V463" s="14">
        <f>IF($A463="","",DATE(YEAR($A463),MONTH($A463),1))</f>
        <v/>
      </c>
      <c r="W463" s="7">
        <f>IF($A463="","",$A463&amp;"|"&amp;$B463&amp;"|"&amp;$C463)</f>
        <v/>
      </c>
    </row>
    <row r="464">
      <c r="A464" s="12" t="n"/>
      <c r="B464" s="4" t="n"/>
      <c r="C464" s="4" t="n"/>
      <c r="D464" s="4" t="n"/>
      <c r="E464" s="4" t="n"/>
      <c r="F464" s="5" t="n"/>
      <c r="G464" s="5" t="n"/>
      <c r="H464" s="5" t="n"/>
      <c r="I464" s="5" t="n"/>
      <c r="J464" s="5" t="n"/>
      <c r="K464" s="5" t="n"/>
      <c r="L464" s="5" t="n"/>
      <c r="M464" s="13">
        <f>IF($A464="","",SUMIFS('Petty expenses'!$E$3:$E$1002,'Petty expenses'!$A$3:$A$1002,$A464,'Petty expenses'!$B$3:$B$1002,$B464,'Petty expenses'!$C$3:$C$1002,$C464))</f>
        <v/>
      </c>
      <c r="N464" s="13">
        <f>IF($A464="","",$F464+$H464-$M464)</f>
        <v/>
      </c>
      <c r="O464" s="5" t="n"/>
      <c r="P464" s="13">
        <f>IF(OR($A464="",$O464=""),"",$O464-$N464)</f>
        <v/>
      </c>
      <c r="Q464" s="4" t="n"/>
      <c r="R464" s="5" t="n"/>
      <c r="S464" s="4" t="n"/>
      <c r="T464" s="7">
        <f>IF(OR($A464="",$O464=""),"",IF($P464=0,"Balanced",IF($Q464="","Reason needed",IF($P464&lt;0,"Short","Over"))))</f>
        <v/>
      </c>
      <c r="U464" s="13">
        <f>IF($A464="","",$H464+$I464+$J464+$K464)</f>
        <v/>
      </c>
      <c r="V464" s="14">
        <f>IF($A464="","",DATE(YEAR($A464),MONTH($A464),1))</f>
        <v/>
      </c>
      <c r="W464" s="7">
        <f>IF($A464="","",$A464&amp;"|"&amp;$B464&amp;"|"&amp;$C464)</f>
        <v/>
      </c>
    </row>
    <row r="465">
      <c r="A465" s="12" t="n"/>
      <c r="B465" s="4" t="n"/>
      <c r="C465" s="4" t="n"/>
      <c r="D465" s="4" t="n"/>
      <c r="E465" s="4" t="n"/>
      <c r="F465" s="5" t="n"/>
      <c r="G465" s="5" t="n"/>
      <c r="H465" s="5" t="n"/>
      <c r="I465" s="5" t="n"/>
      <c r="J465" s="5" t="n"/>
      <c r="K465" s="5" t="n"/>
      <c r="L465" s="5" t="n"/>
      <c r="M465" s="13">
        <f>IF($A465="","",SUMIFS('Petty expenses'!$E$3:$E$1002,'Petty expenses'!$A$3:$A$1002,$A465,'Petty expenses'!$B$3:$B$1002,$B465,'Petty expenses'!$C$3:$C$1002,$C465))</f>
        <v/>
      </c>
      <c r="N465" s="13">
        <f>IF($A465="","",$F465+$H465-$M465)</f>
        <v/>
      </c>
      <c r="O465" s="5" t="n"/>
      <c r="P465" s="13">
        <f>IF(OR($A465="",$O465=""),"",$O465-$N465)</f>
        <v/>
      </c>
      <c r="Q465" s="4" t="n"/>
      <c r="R465" s="5" t="n"/>
      <c r="S465" s="4" t="n"/>
      <c r="T465" s="7">
        <f>IF(OR($A465="",$O465=""),"",IF($P465=0,"Balanced",IF($Q465="","Reason needed",IF($P465&lt;0,"Short","Over"))))</f>
        <v/>
      </c>
      <c r="U465" s="13">
        <f>IF($A465="","",$H465+$I465+$J465+$K465)</f>
        <v/>
      </c>
      <c r="V465" s="14">
        <f>IF($A465="","",DATE(YEAR($A465),MONTH($A465),1))</f>
        <v/>
      </c>
      <c r="W465" s="7">
        <f>IF($A465="","",$A465&amp;"|"&amp;$B465&amp;"|"&amp;$C465)</f>
        <v/>
      </c>
    </row>
    <row r="466">
      <c r="A466" s="12" t="n"/>
      <c r="B466" s="4" t="n"/>
      <c r="C466" s="4" t="n"/>
      <c r="D466" s="4" t="n"/>
      <c r="E466" s="4" t="n"/>
      <c r="F466" s="5" t="n"/>
      <c r="G466" s="5" t="n"/>
      <c r="H466" s="5" t="n"/>
      <c r="I466" s="5" t="n"/>
      <c r="J466" s="5" t="n"/>
      <c r="K466" s="5" t="n"/>
      <c r="L466" s="5" t="n"/>
      <c r="M466" s="13">
        <f>IF($A466="","",SUMIFS('Petty expenses'!$E$3:$E$1002,'Petty expenses'!$A$3:$A$1002,$A466,'Petty expenses'!$B$3:$B$1002,$B466,'Petty expenses'!$C$3:$C$1002,$C466))</f>
        <v/>
      </c>
      <c r="N466" s="13">
        <f>IF($A466="","",$F466+$H466-$M466)</f>
        <v/>
      </c>
      <c r="O466" s="5" t="n"/>
      <c r="P466" s="13">
        <f>IF(OR($A466="",$O466=""),"",$O466-$N466)</f>
        <v/>
      </c>
      <c r="Q466" s="4" t="n"/>
      <c r="R466" s="5" t="n"/>
      <c r="S466" s="4" t="n"/>
      <c r="T466" s="7">
        <f>IF(OR($A466="",$O466=""),"",IF($P466=0,"Balanced",IF($Q466="","Reason needed",IF($P466&lt;0,"Short","Over"))))</f>
        <v/>
      </c>
      <c r="U466" s="13">
        <f>IF($A466="","",$H466+$I466+$J466+$K466)</f>
        <v/>
      </c>
      <c r="V466" s="14">
        <f>IF($A466="","",DATE(YEAR($A466),MONTH($A466),1))</f>
        <v/>
      </c>
      <c r="W466" s="7">
        <f>IF($A466="","",$A466&amp;"|"&amp;$B466&amp;"|"&amp;$C466)</f>
        <v/>
      </c>
    </row>
    <row r="467">
      <c r="A467" s="12" t="n"/>
      <c r="B467" s="4" t="n"/>
      <c r="C467" s="4" t="n"/>
      <c r="D467" s="4" t="n"/>
      <c r="E467" s="4" t="n"/>
      <c r="F467" s="5" t="n"/>
      <c r="G467" s="5" t="n"/>
      <c r="H467" s="5" t="n"/>
      <c r="I467" s="5" t="n"/>
      <c r="J467" s="5" t="n"/>
      <c r="K467" s="5" t="n"/>
      <c r="L467" s="5" t="n"/>
      <c r="M467" s="13">
        <f>IF($A467="","",SUMIFS('Petty expenses'!$E$3:$E$1002,'Petty expenses'!$A$3:$A$1002,$A467,'Petty expenses'!$B$3:$B$1002,$B467,'Petty expenses'!$C$3:$C$1002,$C467))</f>
        <v/>
      </c>
      <c r="N467" s="13">
        <f>IF($A467="","",$F467+$H467-$M467)</f>
        <v/>
      </c>
      <c r="O467" s="5" t="n"/>
      <c r="P467" s="13">
        <f>IF(OR($A467="",$O467=""),"",$O467-$N467)</f>
        <v/>
      </c>
      <c r="Q467" s="4" t="n"/>
      <c r="R467" s="5" t="n"/>
      <c r="S467" s="4" t="n"/>
      <c r="T467" s="7">
        <f>IF(OR($A467="",$O467=""),"",IF($P467=0,"Balanced",IF($Q467="","Reason needed",IF($P467&lt;0,"Short","Over"))))</f>
        <v/>
      </c>
      <c r="U467" s="13">
        <f>IF($A467="","",$H467+$I467+$J467+$K467)</f>
        <v/>
      </c>
      <c r="V467" s="14">
        <f>IF($A467="","",DATE(YEAR($A467),MONTH($A467),1))</f>
        <v/>
      </c>
      <c r="W467" s="7">
        <f>IF($A467="","",$A467&amp;"|"&amp;$B467&amp;"|"&amp;$C467)</f>
        <v/>
      </c>
    </row>
    <row r="468">
      <c r="A468" s="12" t="n"/>
      <c r="B468" s="4" t="n"/>
      <c r="C468" s="4" t="n"/>
      <c r="D468" s="4" t="n"/>
      <c r="E468" s="4" t="n"/>
      <c r="F468" s="5" t="n"/>
      <c r="G468" s="5" t="n"/>
      <c r="H468" s="5" t="n"/>
      <c r="I468" s="5" t="n"/>
      <c r="J468" s="5" t="n"/>
      <c r="K468" s="5" t="n"/>
      <c r="L468" s="5" t="n"/>
      <c r="M468" s="13">
        <f>IF($A468="","",SUMIFS('Petty expenses'!$E$3:$E$1002,'Petty expenses'!$A$3:$A$1002,$A468,'Petty expenses'!$B$3:$B$1002,$B468,'Petty expenses'!$C$3:$C$1002,$C468))</f>
        <v/>
      </c>
      <c r="N468" s="13">
        <f>IF($A468="","",$F468+$H468-$M468)</f>
        <v/>
      </c>
      <c r="O468" s="5" t="n"/>
      <c r="P468" s="13">
        <f>IF(OR($A468="",$O468=""),"",$O468-$N468)</f>
        <v/>
      </c>
      <c r="Q468" s="4" t="n"/>
      <c r="R468" s="5" t="n"/>
      <c r="S468" s="4" t="n"/>
      <c r="T468" s="7">
        <f>IF(OR($A468="",$O468=""),"",IF($P468=0,"Balanced",IF($Q468="","Reason needed",IF($P468&lt;0,"Short","Over"))))</f>
        <v/>
      </c>
      <c r="U468" s="13">
        <f>IF($A468="","",$H468+$I468+$J468+$K468)</f>
        <v/>
      </c>
      <c r="V468" s="14">
        <f>IF($A468="","",DATE(YEAR($A468),MONTH($A468),1))</f>
        <v/>
      </c>
      <c r="W468" s="7">
        <f>IF($A468="","",$A468&amp;"|"&amp;$B468&amp;"|"&amp;$C468)</f>
        <v/>
      </c>
    </row>
    <row r="469">
      <c r="A469" s="12" t="n"/>
      <c r="B469" s="4" t="n"/>
      <c r="C469" s="4" t="n"/>
      <c r="D469" s="4" t="n"/>
      <c r="E469" s="4" t="n"/>
      <c r="F469" s="5" t="n"/>
      <c r="G469" s="5" t="n"/>
      <c r="H469" s="5" t="n"/>
      <c r="I469" s="5" t="n"/>
      <c r="J469" s="5" t="n"/>
      <c r="K469" s="5" t="n"/>
      <c r="L469" s="5" t="n"/>
      <c r="M469" s="13">
        <f>IF($A469="","",SUMIFS('Petty expenses'!$E$3:$E$1002,'Petty expenses'!$A$3:$A$1002,$A469,'Petty expenses'!$B$3:$B$1002,$B469,'Petty expenses'!$C$3:$C$1002,$C469))</f>
        <v/>
      </c>
      <c r="N469" s="13">
        <f>IF($A469="","",$F469+$H469-$M469)</f>
        <v/>
      </c>
      <c r="O469" s="5" t="n"/>
      <c r="P469" s="13">
        <f>IF(OR($A469="",$O469=""),"",$O469-$N469)</f>
        <v/>
      </c>
      <c r="Q469" s="4" t="n"/>
      <c r="R469" s="5" t="n"/>
      <c r="S469" s="4" t="n"/>
      <c r="T469" s="7">
        <f>IF(OR($A469="",$O469=""),"",IF($P469=0,"Balanced",IF($Q469="","Reason needed",IF($P469&lt;0,"Short","Over"))))</f>
        <v/>
      </c>
      <c r="U469" s="13">
        <f>IF($A469="","",$H469+$I469+$J469+$K469)</f>
        <v/>
      </c>
      <c r="V469" s="14">
        <f>IF($A469="","",DATE(YEAR($A469),MONTH($A469),1))</f>
        <v/>
      </c>
      <c r="W469" s="7">
        <f>IF($A469="","",$A469&amp;"|"&amp;$B469&amp;"|"&amp;$C469)</f>
        <v/>
      </c>
    </row>
    <row r="470">
      <c r="A470" s="12" t="n"/>
      <c r="B470" s="4" t="n"/>
      <c r="C470" s="4" t="n"/>
      <c r="D470" s="4" t="n"/>
      <c r="E470" s="4" t="n"/>
      <c r="F470" s="5" t="n"/>
      <c r="G470" s="5" t="n"/>
      <c r="H470" s="5" t="n"/>
      <c r="I470" s="5" t="n"/>
      <c r="J470" s="5" t="n"/>
      <c r="K470" s="5" t="n"/>
      <c r="L470" s="5" t="n"/>
      <c r="M470" s="13">
        <f>IF($A470="","",SUMIFS('Petty expenses'!$E$3:$E$1002,'Petty expenses'!$A$3:$A$1002,$A470,'Petty expenses'!$B$3:$B$1002,$B470,'Petty expenses'!$C$3:$C$1002,$C470))</f>
        <v/>
      </c>
      <c r="N470" s="13">
        <f>IF($A470="","",$F470+$H470-$M470)</f>
        <v/>
      </c>
      <c r="O470" s="5" t="n"/>
      <c r="P470" s="13">
        <f>IF(OR($A470="",$O470=""),"",$O470-$N470)</f>
        <v/>
      </c>
      <c r="Q470" s="4" t="n"/>
      <c r="R470" s="5" t="n"/>
      <c r="S470" s="4" t="n"/>
      <c r="T470" s="7">
        <f>IF(OR($A470="",$O470=""),"",IF($P470=0,"Balanced",IF($Q470="","Reason needed",IF($P470&lt;0,"Short","Over"))))</f>
        <v/>
      </c>
      <c r="U470" s="13">
        <f>IF($A470="","",$H470+$I470+$J470+$K470)</f>
        <v/>
      </c>
      <c r="V470" s="14">
        <f>IF($A470="","",DATE(YEAR($A470),MONTH($A470),1))</f>
        <v/>
      </c>
      <c r="W470" s="7">
        <f>IF($A470="","",$A470&amp;"|"&amp;$B470&amp;"|"&amp;$C470)</f>
        <v/>
      </c>
    </row>
    <row r="471">
      <c r="A471" s="12" t="n"/>
      <c r="B471" s="4" t="n"/>
      <c r="C471" s="4" t="n"/>
      <c r="D471" s="4" t="n"/>
      <c r="E471" s="4" t="n"/>
      <c r="F471" s="5" t="n"/>
      <c r="G471" s="5" t="n"/>
      <c r="H471" s="5" t="n"/>
      <c r="I471" s="5" t="n"/>
      <c r="J471" s="5" t="n"/>
      <c r="K471" s="5" t="n"/>
      <c r="L471" s="5" t="n"/>
      <c r="M471" s="13">
        <f>IF($A471="","",SUMIFS('Petty expenses'!$E$3:$E$1002,'Petty expenses'!$A$3:$A$1002,$A471,'Petty expenses'!$B$3:$B$1002,$B471,'Petty expenses'!$C$3:$C$1002,$C471))</f>
        <v/>
      </c>
      <c r="N471" s="13">
        <f>IF($A471="","",$F471+$H471-$M471)</f>
        <v/>
      </c>
      <c r="O471" s="5" t="n"/>
      <c r="P471" s="13">
        <f>IF(OR($A471="",$O471=""),"",$O471-$N471)</f>
        <v/>
      </c>
      <c r="Q471" s="4" t="n"/>
      <c r="R471" s="5" t="n"/>
      <c r="S471" s="4" t="n"/>
      <c r="T471" s="7">
        <f>IF(OR($A471="",$O471=""),"",IF($P471=0,"Balanced",IF($Q471="","Reason needed",IF($P471&lt;0,"Short","Over"))))</f>
        <v/>
      </c>
      <c r="U471" s="13">
        <f>IF($A471="","",$H471+$I471+$J471+$K471)</f>
        <v/>
      </c>
      <c r="V471" s="14">
        <f>IF($A471="","",DATE(YEAR($A471),MONTH($A471),1))</f>
        <v/>
      </c>
      <c r="W471" s="7">
        <f>IF($A471="","",$A471&amp;"|"&amp;$B471&amp;"|"&amp;$C471)</f>
        <v/>
      </c>
    </row>
    <row r="472">
      <c r="A472" s="12" t="n"/>
      <c r="B472" s="4" t="n"/>
      <c r="C472" s="4" t="n"/>
      <c r="D472" s="4" t="n"/>
      <c r="E472" s="4" t="n"/>
      <c r="F472" s="5" t="n"/>
      <c r="G472" s="5" t="n"/>
      <c r="H472" s="5" t="n"/>
      <c r="I472" s="5" t="n"/>
      <c r="J472" s="5" t="n"/>
      <c r="K472" s="5" t="n"/>
      <c r="L472" s="5" t="n"/>
      <c r="M472" s="13">
        <f>IF($A472="","",SUMIFS('Petty expenses'!$E$3:$E$1002,'Petty expenses'!$A$3:$A$1002,$A472,'Petty expenses'!$B$3:$B$1002,$B472,'Petty expenses'!$C$3:$C$1002,$C472))</f>
        <v/>
      </c>
      <c r="N472" s="13">
        <f>IF($A472="","",$F472+$H472-$M472)</f>
        <v/>
      </c>
      <c r="O472" s="5" t="n"/>
      <c r="P472" s="13">
        <f>IF(OR($A472="",$O472=""),"",$O472-$N472)</f>
        <v/>
      </c>
      <c r="Q472" s="4" t="n"/>
      <c r="R472" s="5" t="n"/>
      <c r="S472" s="4" t="n"/>
      <c r="T472" s="7">
        <f>IF(OR($A472="",$O472=""),"",IF($P472=0,"Balanced",IF($Q472="","Reason needed",IF($P472&lt;0,"Short","Over"))))</f>
        <v/>
      </c>
      <c r="U472" s="13">
        <f>IF($A472="","",$H472+$I472+$J472+$K472)</f>
        <v/>
      </c>
      <c r="V472" s="14">
        <f>IF($A472="","",DATE(YEAR($A472),MONTH($A472),1))</f>
        <v/>
      </c>
      <c r="W472" s="7">
        <f>IF($A472="","",$A472&amp;"|"&amp;$B472&amp;"|"&amp;$C472)</f>
        <v/>
      </c>
    </row>
    <row r="473">
      <c r="A473" s="12" t="n"/>
      <c r="B473" s="4" t="n"/>
      <c r="C473" s="4" t="n"/>
      <c r="D473" s="4" t="n"/>
      <c r="E473" s="4" t="n"/>
      <c r="F473" s="5" t="n"/>
      <c r="G473" s="5" t="n"/>
      <c r="H473" s="5" t="n"/>
      <c r="I473" s="5" t="n"/>
      <c r="J473" s="5" t="n"/>
      <c r="K473" s="5" t="n"/>
      <c r="L473" s="5" t="n"/>
      <c r="M473" s="13">
        <f>IF($A473="","",SUMIFS('Petty expenses'!$E$3:$E$1002,'Petty expenses'!$A$3:$A$1002,$A473,'Petty expenses'!$B$3:$B$1002,$B473,'Petty expenses'!$C$3:$C$1002,$C473))</f>
        <v/>
      </c>
      <c r="N473" s="13">
        <f>IF($A473="","",$F473+$H473-$M473)</f>
        <v/>
      </c>
      <c r="O473" s="5" t="n"/>
      <c r="P473" s="13">
        <f>IF(OR($A473="",$O473=""),"",$O473-$N473)</f>
        <v/>
      </c>
      <c r="Q473" s="4" t="n"/>
      <c r="R473" s="5" t="n"/>
      <c r="S473" s="4" t="n"/>
      <c r="T473" s="7">
        <f>IF(OR($A473="",$O473=""),"",IF($P473=0,"Balanced",IF($Q473="","Reason needed",IF($P473&lt;0,"Short","Over"))))</f>
        <v/>
      </c>
      <c r="U473" s="13">
        <f>IF($A473="","",$H473+$I473+$J473+$K473)</f>
        <v/>
      </c>
      <c r="V473" s="14">
        <f>IF($A473="","",DATE(YEAR($A473),MONTH($A473),1))</f>
        <v/>
      </c>
      <c r="W473" s="7">
        <f>IF($A473="","",$A473&amp;"|"&amp;$B473&amp;"|"&amp;$C473)</f>
        <v/>
      </c>
    </row>
    <row r="474">
      <c r="A474" s="12" t="n"/>
      <c r="B474" s="4" t="n"/>
      <c r="C474" s="4" t="n"/>
      <c r="D474" s="4" t="n"/>
      <c r="E474" s="4" t="n"/>
      <c r="F474" s="5" t="n"/>
      <c r="G474" s="5" t="n"/>
      <c r="H474" s="5" t="n"/>
      <c r="I474" s="5" t="n"/>
      <c r="J474" s="5" t="n"/>
      <c r="K474" s="5" t="n"/>
      <c r="L474" s="5" t="n"/>
      <c r="M474" s="13">
        <f>IF($A474="","",SUMIFS('Petty expenses'!$E$3:$E$1002,'Petty expenses'!$A$3:$A$1002,$A474,'Petty expenses'!$B$3:$B$1002,$B474,'Petty expenses'!$C$3:$C$1002,$C474))</f>
        <v/>
      </c>
      <c r="N474" s="13">
        <f>IF($A474="","",$F474+$H474-$M474)</f>
        <v/>
      </c>
      <c r="O474" s="5" t="n"/>
      <c r="P474" s="13">
        <f>IF(OR($A474="",$O474=""),"",$O474-$N474)</f>
        <v/>
      </c>
      <c r="Q474" s="4" t="n"/>
      <c r="R474" s="5" t="n"/>
      <c r="S474" s="4" t="n"/>
      <c r="T474" s="7">
        <f>IF(OR($A474="",$O474=""),"",IF($P474=0,"Balanced",IF($Q474="","Reason needed",IF($P474&lt;0,"Short","Over"))))</f>
        <v/>
      </c>
      <c r="U474" s="13">
        <f>IF($A474="","",$H474+$I474+$J474+$K474)</f>
        <v/>
      </c>
      <c r="V474" s="14">
        <f>IF($A474="","",DATE(YEAR($A474),MONTH($A474),1))</f>
        <v/>
      </c>
      <c r="W474" s="7">
        <f>IF($A474="","",$A474&amp;"|"&amp;$B474&amp;"|"&amp;$C474)</f>
        <v/>
      </c>
    </row>
    <row r="475">
      <c r="A475" s="12" t="n"/>
      <c r="B475" s="4" t="n"/>
      <c r="C475" s="4" t="n"/>
      <c r="D475" s="4" t="n"/>
      <c r="E475" s="4" t="n"/>
      <c r="F475" s="5" t="n"/>
      <c r="G475" s="5" t="n"/>
      <c r="H475" s="5" t="n"/>
      <c r="I475" s="5" t="n"/>
      <c r="J475" s="5" t="n"/>
      <c r="K475" s="5" t="n"/>
      <c r="L475" s="5" t="n"/>
      <c r="M475" s="13">
        <f>IF($A475="","",SUMIFS('Petty expenses'!$E$3:$E$1002,'Petty expenses'!$A$3:$A$1002,$A475,'Petty expenses'!$B$3:$B$1002,$B475,'Petty expenses'!$C$3:$C$1002,$C475))</f>
        <v/>
      </c>
      <c r="N475" s="13">
        <f>IF($A475="","",$F475+$H475-$M475)</f>
        <v/>
      </c>
      <c r="O475" s="5" t="n"/>
      <c r="P475" s="13">
        <f>IF(OR($A475="",$O475=""),"",$O475-$N475)</f>
        <v/>
      </c>
      <c r="Q475" s="4" t="n"/>
      <c r="R475" s="5" t="n"/>
      <c r="S475" s="4" t="n"/>
      <c r="T475" s="7">
        <f>IF(OR($A475="",$O475=""),"",IF($P475=0,"Balanced",IF($Q475="","Reason needed",IF($P475&lt;0,"Short","Over"))))</f>
        <v/>
      </c>
      <c r="U475" s="13">
        <f>IF($A475="","",$H475+$I475+$J475+$K475)</f>
        <v/>
      </c>
      <c r="V475" s="14">
        <f>IF($A475="","",DATE(YEAR($A475),MONTH($A475),1))</f>
        <v/>
      </c>
      <c r="W475" s="7">
        <f>IF($A475="","",$A475&amp;"|"&amp;$B475&amp;"|"&amp;$C475)</f>
        <v/>
      </c>
    </row>
    <row r="476">
      <c r="A476" s="12" t="n"/>
      <c r="B476" s="4" t="n"/>
      <c r="C476" s="4" t="n"/>
      <c r="D476" s="4" t="n"/>
      <c r="E476" s="4" t="n"/>
      <c r="F476" s="5" t="n"/>
      <c r="G476" s="5" t="n"/>
      <c r="H476" s="5" t="n"/>
      <c r="I476" s="5" t="n"/>
      <c r="J476" s="5" t="n"/>
      <c r="K476" s="5" t="n"/>
      <c r="L476" s="5" t="n"/>
      <c r="M476" s="13">
        <f>IF($A476="","",SUMIFS('Petty expenses'!$E$3:$E$1002,'Petty expenses'!$A$3:$A$1002,$A476,'Petty expenses'!$B$3:$B$1002,$B476,'Petty expenses'!$C$3:$C$1002,$C476))</f>
        <v/>
      </c>
      <c r="N476" s="13">
        <f>IF($A476="","",$F476+$H476-$M476)</f>
        <v/>
      </c>
      <c r="O476" s="5" t="n"/>
      <c r="P476" s="13">
        <f>IF(OR($A476="",$O476=""),"",$O476-$N476)</f>
        <v/>
      </c>
      <c r="Q476" s="4" t="n"/>
      <c r="R476" s="5" t="n"/>
      <c r="S476" s="4" t="n"/>
      <c r="T476" s="7">
        <f>IF(OR($A476="",$O476=""),"",IF($P476=0,"Balanced",IF($Q476="","Reason needed",IF($P476&lt;0,"Short","Over"))))</f>
        <v/>
      </c>
      <c r="U476" s="13">
        <f>IF($A476="","",$H476+$I476+$J476+$K476)</f>
        <v/>
      </c>
      <c r="V476" s="14">
        <f>IF($A476="","",DATE(YEAR($A476),MONTH($A476),1))</f>
        <v/>
      </c>
      <c r="W476" s="7">
        <f>IF($A476="","",$A476&amp;"|"&amp;$B476&amp;"|"&amp;$C476)</f>
        <v/>
      </c>
    </row>
    <row r="477">
      <c r="A477" s="12" t="n"/>
      <c r="B477" s="4" t="n"/>
      <c r="C477" s="4" t="n"/>
      <c r="D477" s="4" t="n"/>
      <c r="E477" s="4" t="n"/>
      <c r="F477" s="5" t="n"/>
      <c r="G477" s="5" t="n"/>
      <c r="H477" s="5" t="n"/>
      <c r="I477" s="5" t="n"/>
      <c r="J477" s="5" t="n"/>
      <c r="K477" s="5" t="n"/>
      <c r="L477" s="5" t="n"/>
      <c r="M477" s="13">
        <f>IF($A477="","",SUMIFS('Petty expenses'!$E$3:$E$1002,'Petty expenses'!$A$3:$A$1002,$A477,'Petty expenses'!$B$3:$B$1002,$B477,'Petty expenses'!$C$3:$C$1002,$C477))</f>
        <v/>
      </c>
      <c r="N477" s="13">
        <f>IF($A477="","",$F477+$H477-$M477)</f>
        <v/>
      </c>
      <c r="O477" s="5" t="n"/>
      <c r="P477" s="13">
        <f>IF(OR($A477="",$O477=""),"",$O477-$N477)</f>
        <v/>
      </c>
      <c r="Q477" s="4" t="n"/>
      <c r="R477" s="5" t="n"/>
      <c r="S477" s="4" t="n"/>
      <c r="T477" s="7">
        <f>IF(OR($A477="",$O477=""),"",IF($P477=0,"Balanced",IF($Q477="","Reason needed",IF($P477&lt;0,"Short","Over"))))</f>
        <v/>
      </c>
      <c r="U477" s="13">
        <f>IF($A477="","",$H477+$I477+$J477+$K477)</f>
        <v/>
      </c>
      <c r="V477" s="14">
        <f>IF($A477="","",DATE(YEAR($A477),MONTH($A477),1))</f>
        <v/>
      </c>
      <c r="W477" s="7">
        <f>IF($A477="","",$A477&amp;"|"&amp;$B477&amp;"|"&amp;$C477)</f>
        <v/>
      </c>
    </row>
    <row r="478">
      <c r="A478" s="12" t="n"/>
      <c r="B478" s="4" t="n"/>
      <c r="C478" s="4" t="n"/>
      <c r="D478" s="4" t="n"/>
      <c r="E478" s="4" t="n"/>
      <c r="F478" s="5" t="n"/>
      <c r="G478" s="5" t="n"/>
      <c r="H478" s="5" t="n"/>
      <c r="I478" s="5" t="n"/>
      <c r="J478" s="5" t="n"/>
      <c r="K478" s="5" t="n"/>
      <c r="L478" s="5" t="n"/>
      <c r="M478" s="13">
        <f>IF($A478="","",SUMIFS('Petty expenses'!$E$3:$E$1002,'Petty expenses'!$A$3:$A$1002,$A478,'Petty expenses'!$B$3:$B$1002,$B478,'Petty expenses'!$C$3:$C$1002,$C478))</f>
        <v/>
      </c>
      <c r="N478" s="13">
        <f>IF($A478="","",$F478+$H478-$M478)</f>
        <v/>
      </c>
      <c r="O478" s="5" t="n"/>
      <c r="P478" s="13">
        <f>IF(OR($A478="",$O478=""),"",$O478-$N478)</f>
        <v/>
      </c>
      <c r="Q478" s="4" t="n"/>
      <c r="R478" s="5" t="n"/>
      <c r="S478" s="4" t="n"/>
      <c r="T478" s="7">
        <f>IF(OR($A478="",$O478=""),"",IF($P478=0,"Balanced",IF($Q478="","Reason needed",IF($P478&lt;0,"Short","Over"))))</f>
        <v/>
      </c>
      <c r="U478" s="13">
        <f>IF($A478="","",$H478+$I478+$J478+$K478)</f>
        <v/>
      </c>
      <c r="V478" s="14">
        <f>IF($A478="","",DATE(YEAR($A478),MONTH($A478),1))</f>
        <v/>
      </c>
      <c r="W478" s="7">
        <f>IF($A478="","",$A478&amp;"|"&amp;$B478&amp;"|"&amp;$C478)</f>
        <v/>
      </c>
    </row>
    <row r="479">
      <c r="A479" s="12" t="n"/>
      <c r="B479" s="4" t="n"/>
      <c r="C479" s="4" t="n"/>
      <c r="D479" s="4" t="n"/>
      <c r="E479" s="4" t="n"/>
      <c r="F479" s="5" t="n"/>
      <c r="G479" s="5" t="n"/>
      <c r="H479" s="5" t="n"/>
      <c r="I479" s="5" t="n"/>
      <c r="J479" s="5" t="n"/>
      <c r="K479" s="5" t="n"/>
      <c r="L479" s="5" t="n"/>
      <c r="M479" s="13">
        <f>IF($A479="","",SUMIFS('Petty expenses'!$E$3:$E$1002,'Petty expenses'!$A$3:$A$1002,$A479,'Petty expenses'!$B$3:$B$1002,$B479,'Petty expenses'!$C$3:$C$1002,$C479))</f>
        <v/>
      </c>
      <c r="N479" s="13">
        <f>IF($A479="","",$F479+$H479-$M479)</f>
        <v/>
      </c>
      <c r="O479" s="5" t="n"/>
      <c r="P479" s="13">
        <f>IF(OR($A479="",$O479=""),"",$O479-$N479)</f>
        <v/>
      </c>
      <c r="Q479" s="4" t="n"/>
      <c r="R479" s="5" t="n"/>
      <c r="S479" s="4" t="n"/>
      <c r="T479" s="7">
        <f>IF(OR($A479="",$O479=""),"",IF($P479=0,"Balanced",IF($Q479="","Reason needed",IF($P479&lt;0,"Short","Over"))))</f>
        <v/>
      </c>
      <c r="U479" s="13">
        <f>IF($A479="","",$H479+$I479+$J479+$K479)</f>
        <v/>
      </c>
      <c r="V479" s="14">
        <f>IF($A479="","",DATE(YEAR($A479),MONTH($A479),1))</f>
        <v/>
      </c>
      <c r="W479" s="7">
        <f>IF($A479="","",$A479&amp;"|"&amp;$B479&amp;"|"&amp;$C479)</f>
        <v/>
      </c>
    </row>
    <row r="480">
      <c r="A480" s="12" t="n"/>
      <c r="B480" s="4" t="n"/>
      <c r="C480" s="4" t="n"/>
      <c r="D480" s="4" t="n"/>
      <c r="E480" s="4" t="n"/>
      <c r="F480" s="5" t="n"/>
      <c r="G480" s="5" t="n"/>
      <c r="H480" s="5" t="n"/>
      <c r="I480" s="5" t="n"/>
      <c r="J480" s="5" t="n"/>
      <c r="K480" s="5" t="n"/>
      <c r="L480" s="5" t="n"/>
      <c r="M480" s="13">
        <f>IF($A480="","",SUMIFS('Petty expenses'!$E$3:$E$1002,'Petty expenses'!$A$3:$A$1002,$A480,'Petty expenses'!$B$3:$B$1002,$B480,'Petty expenses'!$C$3:$C$1002,$C480))</f>
        <v/>
      </c>
      <c r="N480" s="13">
        <f>IF($A480="","",$F480+$H480-$M480)</f>
        <v/>
      </c>
      <c r="O480" s="5" t="n"/>
      <c r="P480" s="13">
        <f>IF(OR($A480="",$O480=""),"",$O480-$N480)</f>
        <v/>
      </c>
      <c r="Q480" s="4" t="n"/>
      <c r="R480" s="5" t="n"/>
      <c r="S480" s="4" t="n"/>
      <c r="T480" s="7">
        <f>IF(OR($A480="",$O480=""),"",IF($P480=0,"Balanced",IF($Q480="","Reason needed",IF($P480&lt;0,"Short","Over"))))</f>
        <v/>
      </c>
      <c r="U480" s="13">
        <f>IF($A480="","",$H480+$I480+$J480+$K480)</f>
        <v/>
      </c>
      <c r="V480" s="14">
        <f>IF($A480="","",DATE(YEAR($A480),MONTH($A480),1))</f>
        <v/>
      </c>
      <c r="W480" s="7">
        <f>IF($A480="","",$A480&amp;"|"&amp;$B480&amp;"|"&amp;$C480)</f>
        <v/>
      </c>
    </row>
    <row r="481">
      <c r="A481" s="12" t="n"/>
      <c r="B481" s="4" t="n"/>
      <c r="C481" s="4" t="n"/>
      <c r="D481" s="4" t="n"/>
      <c r="E481" s="4" t="n"/>
      <c r="F481" s="5" t="n"/>
      <c r="G481" s="5" t="n"/>
      <c r="H481" s="5" t="n"/>
      <c r="I481" s="5" t="n"/>
      <c r="J481" s="5" t="n"/>
      <c r="K481" s="5" t="n"/>
      <c r="L481" s="5" t="n"/>
      <c r="M481" s="13">
        <f>IF($A481="","",SUMIFS('Petty expenses'!$E$3:$E$1002,'Petty expenses'!$A$3:$A$1002,$A481,'Petty expenses'!$B$3:$B$1002,$B481,'Petty expenses'!$C$3:$C$1002,$C481))</f>
        <v/>
      </c>
      <c r="N481" s="13">
        <f>IF($A481="","",$F481+$H481-$M481)</f>
        <v/>
      </c>
      <c r="O481" s="5" t="n"/>
      <c r="P481" s="13">
        <f>IF(OR($A481="",$O481=""),"",$O481-$N481)</f>
        <v/>
      </c>
      <c r="Q481" s="4" t="n"/>
      <c r="R481" s="5" t="n"/>
      <c r="S481" s="4" t="n"/>
      <c r="T481" s="7">
        <f>IF(OR($A481="",$O481=""),"",IF($P481=0,"Balanced",IF($Q481="","Reason needed",IF($P481&lt;0,"Short","Over"))))</f>
        <v/>
      </c>
      <c r="U481" s="13">
        <f>IF($A481="","",$H481+$I481+$J481+$K481)</f>
        <v/>
      </c>
      <c r="V481" s="14">
        <f>IF($A481="","",DATE(YEAR($A481),MONTH($A481),1))</f>
        <v/>
      </c>
      <c r="W481" s="7">
        <f>IF($A481="","",$A481&amp;"|"&amp;$B481&amp;"|"&amp;$C481)</f>
        <v/>
      </c>
    </row>
    <row r="482">
      <c r="A482" s="12" t="n"/>
      <c r="B482" s="4" t="n"/>
      <c r="C482" s="4" t="n"/>
      <c r="D482" s="4" t="n"/>
      <c r="E482" s="4" t="n"/>
      <c r="F482" s="5" t="n"/>
      <c r="G482" s="5" t="n"/>
      <c r="H482" s="5" t="n"/>
      <c r="I482" s="5" t="n"/>
      <c r="J482" s="5" t="n"/>
      <c r="K482" s="5" t="n"/>
      <c r="L482" s="5" t="n"/>
      <c r="M482" s="13">
        <f>IF($A482="","",SUMIFS('Petty expenses'!$E$3:$E$1002,'Petty expenses'!$A$3:$A$1002,$A482,'Petty expenses'!$B$3:$B$1002,$B482,'Petty expenses'!$C$3:$C$1002,$C482))</f>
        <v/>
      </c>
      <c r="N482" s="13">
        <f>IF($A482="","",$F482+$H482-$M482)</f>
        <v/>
      </c>
      <c r="O482" s="5" t="n"/>
      <c r="P482" s="13">
        <f>IF(OR($A482="",$O482=""),"",$O482-$N482)</f>
        <v/>
      </c>
      <c r="Q482" s="4" t="n"/>
      <c r="R482" s="5" t="n"/>
      <c r="S482" s="4" t="n"/>
      <c r="T482" s="7">
        <f>IF(OR($A482="",$O482=""),"",IF($P482=0,"Balanced",IF($Q482="","Reason needed",IF($P482&lt;0,"Short","Over"))))</f>
        <v/>
      </c>
      <c r="U482" s="13">
        <f>IF($A482="","",$H482+$I482+$J482+$K482)</f>
        <v/>
      </c>
      <c r="V482" s="14">
        <f>IF($A482="","",DATE(YEAR($A482),MONTH($A482),1))</f>
        <v/>
      </c>
      <c r="W482" s="7">
        <f>IF($A482="","",$A482&amp;"|"&amp;$B482&amp;"|"&amp;$C482)</f>
        <v/>
      </c>
    </row>
    <row r="483">
      <c r="A483" s="12" t="n"/>
      <c r="B483" s="4" t="n"/>
      <c r="C483" s="4" t="n"/>
      <c r="D483" s="4" t="n"/>
      <c r="E483" s="4" t="n"/>
      <c r="F483" s="5" t="n"/>
      <c r="G483" s="5" t="n"/>
      <c r="H483" s="5" t="n"/>
      <c r="I483" s="5" t="n"/>
      <c r="J483" s="5" t="n"/>
      <c r="K483" s="5" t="n"/>
      <c r="L483" s="5" t="n"/>
      <c r="M483" s="13">
        <f>IF($A483="","",SUMIFS('Petty expenses'!$E$3:$E$1002,'Petty expenses'!$A$3:$A$1002,$A483,'Petty expenses'!$B$3:$B$1002,$B483,'Petty expenses'!$C$3:$C$1002,$C483))</f>
        <v/>
      </c>
      <c r="N483" s="13">
        <f>IF($A483="","",$F483+$H483-$M483)</f>
        <v/>
      </c>
      <c r="O483" s="5" t="n"/>
      <c r="P483" s="13">
        <f>IF(OR($A483="",$O483=""),"",$O483-$N483)</f>
        <v/>
      </c>
      <c r="Q483" s="4" t="n"/>
      <c r="R483" s="5" t="n"/>
      <c r="S483" s="4" t="n"/>
      <c r="T483" s="7">
        <f>IF(OR($A483="",$O483=""),"",IF($P483=0,"Balanced",IF($Q483="","Reason needed",IF($P483&lt;0,"Short","Over"))))</f>
        <v/>
      </c>
      <c r="U483" s="13">
        <f>IF($A483="","",$H483+$I483+$J483+$K483)</f>
        <v/>
      </c>
      <c r="V483" s="14">
        <f>IF($A483="","",DATE(YEAR($A483),MONTH($A483),1))</f>
        <v/>
      </c>
      <c r="W483" s="7">
        <f>IF($A483="","",$A483&amp;"|"&amp;$B483&amp;"|"&amp;$C483)</f>
        <v/>
      </c>
    </row>
    <row r="484">
      <c r="A484" s="12" t="n"/>
      <c r="B484" s="4" t="n"/>
      <c r="C484" s="4" t="n"/>
      <c r="D484" s="4" t="n"/>
      <c r="E484" s="4" t="n"/>
      <c r="F484" s="5" t="n"/>
      <c r="G484" s="5" t="n"/>
      <c r="H484" s="5" t="n"/>
      <c r="I484" s="5" t="n"/>
      <c r="J484" s="5" t="n"/>
      <c r="K484" s="5" t="n"/>
      <c r="L484" s="5" t="n"/>
      <c r="M484" s="13">
        <f>IF($A484="","",SUMIFS('Petty expenses'!$E$3:$E$1002,'Petty expenses'!$A$3:$A$1002,$A484,'Petty expenses'!$B$3:$B$1002,$B484,'Petty expenses'!$C$3:$C$1002,$C484))</f>
        <v/>
      </c>
      <c r="N484" s="13">
        <f>IF($A484="","",$F484+$H484-$M484)</f>
        <v/>
      </c>
      <c r="O484" s="5" t="n"/>
      <c r="P484" s="13">
        <f>IF(OR($A484="",$O484=""),"",$O484-$N484)</f>
        <v/>
      </c>
      <c r="Q484" s="4" t="n"/>
      <c r="R484" s="5" t="n"/>
      <c r="S484" s="4" t="n"/>
      <c r="T484" s="7">
        <f>IF(OR($A484="",$O484=""),"",IF($P484=0,"Balanced",IF($Q484="","Reason needed",IF($P484&lt;0,"Short","Over"))))</f>
        <v/>
      </c>
      <c r="U484" s="13">
        <f>IF($A484="","",$H484+$I484+$J484+$K484)</f>
        <v/>
      </c>
      <c r="V484" s="14">
        <f>IF($A484="","",DATE(YEAR($A484),MONTH($A484),1))</f>
        <v/>
      </c>
      <c r="W484" s="7">
        <f>IF($A484="","",$A484&amp;"|"&amp;$B484&amp;"|"&amp;$C484)</f>
        <v/>
      </c>
    </row>
    <row r="485">
      <c r="A485" s="12" t="n"/>
      <c r="B485" s="4" t="n"/>
      <c r="C485" s="4" t="n"/>
      <c r="D485" s="4" t="n"/>
      <c r="E485" s="4" t="n"/>
      <c r="F485" s="5" t="n"/>
      <c r="G485" s="5" t="n"/>
      <c r="H485" s="5" t="n"/>
      <c r="I485" s="5" t="n"/>
      <c r="J485" s="5" t="n"/>
      <c r="K485" s="5" t="n"/>
      <c r="L485" s="5" t="n"/>
      <c r="M485" s="13">
        <f>IF($A485="","",SUMIFS('Petty expenses'!$E$3:$E$1002,'Petty expenses'!$A$3:$A$1002,$A485,'Petty expenses'!$B$3:$B$1002,$B485,'Petty expenses'!$C$3:$C$1002,$C485))</f>
        <v/>
      </c>
      <c r="N485" s="13">
        <f>IF($A485="","",$F485+$H485-$M485)</f>
        <v/>
      </c>
      <c r="O485" s="5" t="n"/>
      <c r="P485" s="13">
        <f>IF(OR($A485="",$O485=""),"",$O485-$N485)</f>
        <v/>
      </c>
      <c r="Q485" s="4" t="n"/>
      <c r="R485" s="5" t="n"/>
      <c r="S485" s="4" t="n"/>
      <c r="T485" s="7">
        <f>IF(OR($A485="",$O485=""),"",IF($P485=0,"Balanced",IF($Q485="","Reason needed",IF($P485&lt;0,"Short","Over"))))</f>
        <v/>
      </c>
      <c r="U485" s="13">
        <f>IF($A485="","",$H485+$I485+$J485+$K485)</f>
        <v/>
      </c>
      <c r="V485" s="14">
        <f>IF($A485="","",DATE(YEAR($A485),MONTH($A485),1))</f>
        <v/>
      </c>
      <c r="W485" s="7">
        <f>IF($A485="","",$A485&amp;"|"&amp;$B485&amp;"|"&amp;$C485)</f>
        <v/>
      </c>
    </row>
    <row r="486">
      <c r="A486" s="12" t="n"/>
      <c r="B486" s="4" t="n"/>
      <c r="C486" s="4" t="n"/>
      <c r="D486" s="4" t="n"/>
      <c r="E486" s="4" t="n"/>
      <c r="F486" s="5" t="n"/>
      <c r="G486" s="5" t="n"/>
      <c r="H486" s="5" t="n"/>
      <c r="I486" s="5" t="n"/>
      <c r="J486" s="5" t="n"/>
      <c r="K486" s="5" t="n"/>
      <c r="L486" s="5" t="n"/>
      <c r="M486" s="13">
        <f>IF($A486="","",SUMIFS('Petty expenses'!$E$3:$E$1002,'Petty expenses'!$A$3:$A$1002,$A486,'Petty expenses'!$B$3:$B$1002,$B486,'Petty expenses'!$C$3:$C$1002,$C486))</f>
        <v/>
      </c>
      <c r="N486" s="13">
        <f>IF($A486="","",$F486+$H486-$M486)</f>
        <v/>
      </c>
      <c r="O486" s="5" t="n"/>
      <c r="P486" s="13">
        <f>IF(OR($A486="",$O486=""),"",$O486-$N486)</f>
        <v/>
      </c>
      <c r="Q486" s="4" t="n"/>
      <c r="R486" s="5" t="n"/>
      <c r="S486" s="4" t="n"/>
      <c r="T486" s="7">
        <f>IF(OR($A486="",$O486=""),"",IF($P486=0,"Balanced",IF($Q486="","Reason needed",IF($P486&lt;0,"Short","Over"))))</f>
        <v/>
      </c>
      <c r="U486" s="13">
        <f>IF($A486="","",$H486+$I486+$J486+$K486)</f>
        <v/>
      </c>
      <c r="V486" s="14">
        <f>IF($A486="","",DATE(YEAR($A486),MONTH($A486),1))</f>
        <v/>
      </c>
      <c r="W486" s="7">
        <f>IF($A486="","",$A486&amp;"|"&amp;$B486&amp;"|"&amp;$C486)</f>
        <v/>
      </c>
    </row>
    <row r="487">
      <c r="A487" s="12" t="n"/>
      <c r="B487" s="4" t="n"/>
      <c r="C487" s="4" t="n"/>
      <c r="D487" s="4" t="n"/>
      <c r="E487" s="4" t="n"/>
      <c r="F487" s="5" t="n"/>
      <c r="G487" s="5" t="n"/>
      <c r="H487" s="5" t="n"/>
      <c r="I487" s="5" t="n"/>
      <c r="J487" s="5" t="n"/>
      <c r="K487" s="5" t="n"/>
      <c r="L487" s="5" t="n"/>
      <c r="M487" s="13">
        <f>IF($A487="","",SUMIFS('Petty expenses'!$E$3:$E$1002,'Petty expenses'!$A$3:$A$1002,$A487,'Petty expenses'!$B$3:$B$1002,$B487,'Petty expenses'!$C$3:$C$1002,$C487))</f>
        <v/>
      </c>
      <c r="N487" s="13">
        <f>IF($A487="","",$F487+$H487-$M487)</f>
        <v/>
      </c>
      <c r="O487" s="5" t="n"/>
      <c r="P487" s="13">
        <f>IF(OR($A487="",$O487=""),"",$O487-$N487)</f>
        <v/>
      </c>
      <c r="Q487" s="4" t="n"/>
      <c r="R487" s="5" t="n"/>
      <c r="S487" s="4" t="n"/>
      <c r="T487" s="7">
        <f>IF(OR($A487="",$O487=""),"",IF($P487=0,"Balanced",IF($Q487="","Reason needed",IF($P487&lt;0,"Short","Over"))))</f>
        <v/>
      </c>
      <c r="U487" s="13">
        <f>IF($A487="","",$H487+$I487+$J487+$K487)</f>
        <v/>
      </c>
      <c r="V487" s="14">
        <f>IF($A487="","",DATE(YEAR($A487),MONTH($A487),1))</f>
        <v/>
      </c>
      <c r="W487" s="7">
        <f>IF($A487="","",$A487&amp;"|"&amp;$B487&amp;"|"&amp;$C487)</f>
        <v/>
      </c>
    </row>
    <row r="488">
      <c r="A488" s="12" t="n"/>
      <c r="B488" s="4" t="n"/>
      <c r="C488" s="4" t="n"/>
      <c r="D488" s="4" t="n"/>
      <c r="E488" s="4" t="n"/>
      <c r="F488" s="5" t="n"/>
      <c r="G488" s="5" t="n"/>
      <c r="H488" s="5" t="n"/>
      <c r="I488" s="5" t="n"/>
      <c r="J488" s="5" t="n"/>
      <c r="K488" s="5" t="n"/>
      <c r="L488" s="5" t="n"/>
      <c r="M488" s="13">
        <f>IF($A488="","",SUMIFS('Petty expenses'!$E$3:$E$1002,'Petty expenses'!$A$3:$A$1002,$A488,'Petty expenses'!$B$3:$B$1002,$B488,'Petty expenses'!$C$3:$C$1002,$C488))</f>
        <v/>
      </c>
      <c r="N488" s="13">
        <f>IF($A488="","",$F488+$H488-$M488)</f>
        <v/>
      </c>
      <c r="O488" s="5" t="n"/>
      <c r="P488" s="13">
        <f>IF(OR($A488="",$O488=""),"",$O488-$N488)</f>
        <v/>
      </c>
      <c r="Q488" s="4" t="n"/>
      <c r="R488" s="5" t="n"/>
      <c r="S488" s="4" t="n"/>
      <c r="T488" s="7">
        <f>IF(OR($A488="",$O488=""),"",IF($P488=0,"Balanced",IF($Q488="","Reason needed",IF($P488&lt;0,"Short","Over"))))</f>
        <v/>
      </c>
      <c r="U488" s="13">
        <f>IF($A488="","",$H488+$I488+$J488+$K488)</f>
        <v/>
      </c>
      <c r="V488" s="14">
        <f>IF($A488="","",DATE(YEAR($A488),MONTH($A488),1))</f>
        <v/>
      </c>
      <c r="W488" s="7">
        <f>IF($A488="","",$A488&amp;"|"&amp;$B488&amp;"|"&amp;$C488)</f>
        <v/>
      </c>
    </row>
    <row r="489">
      <c r="A489" s="12" t="n"/>
      <c r="B489" s="4" t="n"/>
      <c r="C489" s="4" t="n"/>
      <c r="D489" s="4" t="n"/>
      <c r="E489" s="4" t="n"/>
      <c r="F489" s="5" t="n"/>
      <c r="G489" s="5" t="n"/>
      <c r="H489" s="5" t="n"/>
      <c r="I489" s="5" t="n"/>
      <c r="J489" s="5" t="n"/>
      <c r="K489" s="5" t="n"/>
      <c r="L489" s="5" t="n"/>
      <c r="M489" s="13">
        <f>IF($A489="","",SUMIFS('Petty expenses'!$E$3:$E$1002,'Petty expenses'!$A$3:$A$1002,$A489,'Petty expenses'!$B$3:$B$1002,$B489,'Petty expenses'!$C$3:$C$1002,$C489))</f>
        <v/>
      </c>
      <c r="N489" s="13">
        <f>IF($A489="","",$F489+$H489-$M489)</f>
        <v/>
      </c>
      <c r="O489" s="5" t="n"/>
      <c r="P489" s="13">
        <f>IF(OR($A489="",$O489=""),"",$O489-$N489)</f>
        <v/>
      </c>
      <c r="Q489" s="4" t="n"/>
      <c r="R489" s="5" t="n"/>
      <c r="S489" s="4" t="n"/>
      <c r="T489" s="7">
        <f>IF(OR($A489="",$O489=""),"",IF($P489=0,"Balanced",IF($Q489="","Reason needed",IF($P489&lt;0,"Short","Over"))))</f>
        <v/>
      </c>
      <c r="U489" s="13">
        <f>IF($A489="","",$H489+$I489+$J489+$K489)</f>
        <v/>
      </c>
      <c r="V489" s="14">
        <f>IF($A489="","",DATE(YEAR($A489),MONTH($A489),1))</f>
        <v/>
      </c>
      <c r="W489" s="7">
        <f>IF($A489="","",$A489&amp;"|"&amp;$B489&amp;"|"&amp;$C489)</f>
        <v/>
      </c>
    </row>
    <row r="490">
      <c r="A490" s="12" t="n"/>
      <c r="B490" s="4" t="n"/>
      <c r="C490" s="4" t="n"/>
      <c r="D490" s="4" t="n"/>
      <c r="E490" s="4" t="n"/>
      <c r="F490" s="5" t="n"/>
      <c r="G490" s="5" t="n"/>
      <c r="H490" s="5" t="n"/>
      <c r="I490" s="5" t="n"/>
      <c r="J490" s="5" t="n"/>
      <c r="K490" s="5" t="n"/>
      <c r="L490" s="5" t="n"/>
      <c r="M490" s="13">
        <f>IF($A490="","",SUMIFS('Petty expenses'!$E$3:$E$1002,'Petty expenses'!$A$3:$A$1002,$A490,'Petty expenses'!$B$3:$B$1002,$B490,'Petty expenses'!$C$3:$C$1002,$C490))</f>
        <v/>
      </c>
      <c r="N490" s="13">
        <f>IF($A490="","",$F490+$H490-$M490)</f>
        <v/>
      </c>
      <c r="O490" s="5" t="n"/>
      <c r="P490" s="13">
        <f>IF(OR($A490="",$O490=""),"",$O490-$N490)</f>
        <v/>
      </c>
      <c r="Q490" s="4" t="n"/>
      <c r="R490" s="5" t="n"/>
      <c r="S490" s="4" t="n"/>
      <c r="T490" s="7">
        <f>IF(OR($A490="",$O490=""),"",IF($P490=0,"Balanced",IF($Q490="","Reason needed",IF($P490&lt;0,"Short","Over"))))</f>
        <v/>
      </c>
      <c r="U490" s="13">
        <f>IF($A490="","",$H490+$I490+$J490+$K490)</f>
        <v/>
      </c>
      <c r="V490" s="14">
        <f>IF($A490="","",DATE(YEAR($A490),MONTH($A490),1))</f>
        <v/>
      </c>
      <c r="W490" s="7">
        <f>IF($A490="","",$A490&amp;"|"&amp;$B490&amp;"|"&amp;$C490)</f>
        <v/>
      </c>
    </row>
    <row r="491">
      <c r="A491" s="12" t="n"/>
      <c r="B491" s="4" t="n"/>
      <c r="C491" s="4" t="n"/>
      <c r="D491" s="4" t="n"/>
      <c r="E491" s="4" t="n"/>
      <c r="F491" s="5" t="n"/>
      <c r="G491" s="5" t="n"/>
      <c r="H491" s="5" t="n"/>
      <c r="I491" s="5" t="n"/>
      <c r="J491" s="5" t="n"/>
      <c r="K491" s="5" t="n"/>
      <c r="L491" s="5" t="n"/>
      <c r="M491" s="13">
        <f>IF($A491="","",SUMIFS('Petty expenses'!$E$3:$E$1002,'Petty expenses'!$A$3:$A$1002,$A491,'Petty expenses'!$B$3:$B$1002,$B491,'Petty expenses'!$C$3:$C$1002,$C491))</f>
        <v/>
      </c>
      <c r="N491" s="13">
        <f>IF($A491="","",$F491+$H491-$M491)</f>
        <v/>
      </c>
      <c r="O491" s="5" t="n"/>
      <c r="P491" s="13">
        <f>IF(OR($A491="",$O491=""),"",$O491-$N491)</f>
        <v/>
      </c>
      <c r="Q491" s="4" t="n"/>
      <c r="R491" s="5" t="n"/>
      <c r="S491" s="4" t="n"/>
      <c r="T491" s="7">
        <f>IF(OR($A491="",$O491=""),"",IF($P491=0,"Balanced",IF($Q491="","Reason needed",IF($P491&lt;0,"Short","Over"))))</f>
        <v/>
      </c>
      <c r="U491" s="13">
        <f>IF($A491="","",$H491+$I491+$J491+$K491)</f>
        <v/>
      </c>
      <c r="V491" s="14">
        <f>IF($A491="","",DATE(YEAR($A491),MONTH($A491),1))</f>
        <v/>
      </c>
      <c r="W491" s="7">
        <f>IF($A491="","",$A491&amp;"|"&amp;$B491&amp;"|"&amp;$C491)</f>
        <v/>
      </c>
    </row>
    <row r="492">
      <c r="A492" s="12" t="n"/>
      <c r="B492" s="4" t="n"/>
      <c r="C492" s="4" t="n"/>
      <c r="D492" s="4" t="n"/>
      <c r="E492" s="4" t="n"/>
      <c r="F492" s="5" t="n"/>
      <c r="G492" s="5" t="n"/>
      <c r="H492" s="5" t="n"/>
      <c r="I492" s="5" t="n"/>
      <c r="J492" s="5" t="n"/>
      <c r="K492" s="5" t="n"/>
      <c r="L492" s="5" t="n"/>
      <c r="M492" s="13">
        <f>IF($A492="","",SUMIFS('Petty expenses'!$E$3:$E$1002,'Petty expenses'!$A$3:$A$1002,$A492,'Petty expenses'!$B$3:$B$1002,$B492,'Petty expenses'!$C$3:$C$1002,$C492))</f>
        <v/>
      </c>
      <c r="N492" s="13">
        <f>IF($A492="","",$F492+$H492-$M492)</f>
        <v/>
      </c>
      <c r="O492" s="5" t="n"/>
      <c r="P492" s="13">
        <f>IF(OR($A492="",$O492=""),"",$O492-$N492)</f>
        <v/>
      </c>
      <c r="Q492" s="4" t="n"/>
      <c r="R492" s="5" t="n"/>
      <c r="S492" s="4" t="n"/>
      <c r="T492" s="7">
        <f>IF(OR($A492="",$O492=""),"",IF($P492=0,"Balanced",IF($Q492="","Reason needed",IF($P492&lt;0,"Short","Over"))))</f>
        <v/>
      </c>
      <c r="U492" s="13">
        <f>IF($A492="","",$H492+$I492+$J492+$K492)</f>
        <v/>
      </c>
      <c r="V492" s="14">
        <f>IF($A492="","",DATE(YEAR($A492),MONTH($A492),1))</f>
        <v/>
      </c>
      <c r="W492" s="7">
        <f>IF($A492="","",$A492&amp;"|"&amp;$B492&amp;"|"&amp;$C492)</f>
        <v/>
      </c>
    </row>
    <row r="493">
      <c r="A493" s="12" t="n"/>
      <c r="B493" s="4" t="n"/>
      <c r="C493" s="4" t="n"/>
      <c r="D493" s="4" t="n"/>
      <c r="E493" s="4" t="n"/>
      <c r="F493" s="5" t="n"/>
      <c r="G493" s="5" t="n"/>
      <c r="H493" s="5" t="n"/>
      <c r="I493" s="5" t="n"/>
      <c r="J493" s="5" t="n"/>
      <c r="K493" s="5" t="n"/>
      <c r="L493" s="5" t="n"/>
      <c r="M493" s="13">
        <f>IF($A493="","",SUMIFS('Petty expenses'!$E$3:$E$1002,'Petty expenses'!$A$3:$A$1002,$A493,'Petty expenses'!$B$3:$B$1002,$B493,'Petty expenses'!$C$3:$C$1002,$C493))</f>
        <v/>
      </c>
      <c r="N493" s="13">
        <f>IF($A493="","",$F493+$H493-$M493)</f>
        <v/>
      </c>
      <c r="O493" s="5" t="n"/>
      <c r="P493" s="13">
        <f>IF(OR($A493="",$O493=""),"",$O493-$N493)</f>
        <v/>
      </c>
      <c r="Q493" s="4" t="n"/>
      <c r="R493" s="5" t="n"/>
      <c r="S493" s="4" t="n"/>
      <c r="T493" s="7">
        <f>IF(OR($A493="",$O493=""),"",IF($P493=0,"Balanced",IF($Q493="","Reason needed",IF($P493&lt;0,"Short","Over"))))</f>
        <v/>
      </c>
      <c r="U493" s="13">
        <f>IF($A493="","",$H493+$I493+$J493+$K493)</f>
        <v/>
      </c>
      <c r="V493" s="14">
        <f>IF($A493="","",DATE(YEAR($A493),MONTH($A493),1))</f>
        <v/>
      </c>
      <c r="W493" s="7">
        <f>IF($A493="","",$A493&amp;"|"&amp;$B493&amp;"|"&amp;$C493)</f>
        <v/>
      </c>
    </row>
    <row r="494">
      <c r="A494" s="12" t="n"/>
      <c r="B494" s="4" t="n"/>
      <c r="C494" s="4" t="n"/>
      <c r="D494" s="4" t="n"/>
      <c r="E494" s="4" t="n"/>
      <c r="F494" s="5" t="n"/>
      <c r="G494" s="5" t="n"/>
      <c r="H494" s="5" t="n"/>
      <c r="I494" s="5" t="n"/>
      <c r="J494" s="5" t="n"/>
      <c r="K494" s="5" t="n"/>
      <c r="L494" s="5" t="n"/>
      <c r="M494" s="13">
        <f>IF($A494="","",SUMIFS('Petty expenses'!$E$3:$E$1002,'Petty expenses'!$A$3:$A$1002,$A494,'Petty expenses'!$B$3:$B$1002,$B494,'Petty expenses'!$C$3:$C$1002,$C494))</f>
        <v/>
      </c>
      <c r="N494" s="13">
        <f>IF($A494="","",$F494+$H494-$M494)</f>
        <v/>
      </c>
      <c r="O494" s="5" t="n"/>
      <c r="P494" s="13">
        <f>IF(OR($A494="",$O494=""),"",$O494-$N494)</f>
        <v/>
      </c>
      <c r="Q494" s="4" t="n"/>
      <c r="R494" s="5" t="n"/>
      <c r="S494" s="4" t="n"/>
      <c r="T494" s="7">
        <f>IF(OR($A494="",$O494=""),"",IF($P494=0,"Balanced",IF($Q494="","Reason needed",IF($P494&lt;0,"Short","Over"))))</f>
        <v/>
      </c>
      <c r="U494" s="13">
        <f>IF($A494="","",$H494+$I494+$J494+$K494)</f>
        <v/>
      </c>
      <c r="V494" s="14">
        <f>IF($A494="","",DATE(YEAR($A494),MONTH($A494),1))</f>
        <v/>
      </c>
      <c r="W494" s="7">
        <f>IF($A494="","",$A494&amp;"|"&amp;$B494&amp;"|"&amp;$C494)</f>
        <v/>
      </c>
    </row>
    <row r="495">
      <c r="A495" s="12" t="n"/>
      <c r="B495" s="4" t="n"/>
      <c r="C495" s="4" t="n"/>
      <c r="D495" s="4" t="n"/>
      <c r="E495" s="4" t="n"/>
      <c r="F495" s="5" t="n"/>
      <c r="G495" s="5" t="n"/>
      <c r="H495" s="5" t="n"/>
      <c r="I495" s="5" t="n"/>
      <c r="J495" s="5" t="n"/>
      <c r="K495" s="5" t="n"/>
      <c r="L495" s="5" t="n"/>
      <c r="M495" s="13">
        <f>IF($A495="","",SUMIFS('Petty expenses'!$E$3:$E$1002,'Petty expenses'!$A$3:$A$1002,$A495,'Petty expenses'!$B$3:$B$1002,$B495,'Petty expenses'!$C$3:$C$1002,$C495))</f>
        <v/>
      </c>
      <c r="N495" s="13">
        <f>IF($A495="","",$F495+$H495-$M495)</f>
        <v/>
      </c>
      <c r="O495" s="5" t="n"/>
      <c r="P495" s="13">
        <f>IF(OR($A495="",$O495=""),"",$O495-$N495)</f>
        <v/>
      </c>
      <c r="Q495" s="4" t="n"/>
      <c r="R495" s="5" t="n"/>
      <c r="S495" s="4" t="n"/>
      <c r="T495" s="7">
        <f>IF(OR($A495="",$O495=""),"",IF($P495=0,"Balanced",IF($Q495="","Reason needed",IF($P495&lt;0,"Short","Over"))))</f>
        <v/>
      </c>
      <c r="U495" s="13">
        <f>IF($A495="","",$H495+$I495+$J495+$K495)</f>
        <v/>
      </c>
      <c r="V495" s="14">
        <f>IF($A495="","",DATE(YEAR($A495),MONTH($A495),1))</f>
        <v/>
      </c>
      <c r="W495" s="7">
        <f>IF($A495="","",$A495&amp;"|"&amp;$B495&amp;"|"&amp;$C495)</f>
        <v/>
      </c>
    </row>
    <row r="496">
      <c r="A496" s="12" t="n"/>
      <c r="B496" s="4" t="n"/>
      <c r="C496" s="4" t="n"/>
      <c r="D496" s="4" t="n"/>
      <c r="E496" s="4" t="n"/>
      <c r="F496" s="5" t="n"/>
      <c r="G496" s="5" t="n"/>
      <c r="H496" s="5" t="n"/>
      <c r="I496" s="5" t="n"/>
      <c r="J496" s="5" t="n"/>
      <c r="K496" s="5" t="n"/>
      <c r="L496" s="5" t="n"/>
      <c r="M496" s="13">
        <f>IF($A496="","",SUMIFS('Petty expenses'!$E$3:$E$1002,'Petty expenses'!$A$3:$A$1002,$A496,'Petty expenses'!$B$3:$B$1002,$B496,'Petty expenses'!$C$3:$C$1002,$C496))</f>
        <v/>
      </c>
      <c r="N496" s="13">
        <f>IF($A496="","",$F496+$H496-$M496)</f>
        <v/>
      </c>
      <c r="O496" s="5" t="n"/>
      <c r="P496" s="13">
        <f>IF(OR($A496="",$O496=""),"",$O496-$N496)</f>
        <v/>
      </c>
      <c r="Q496" s="4" t="n"/>
      <c r="R496" s="5" t="n"/>
      <c r="S496" s="4" t="n"/>
      <c r="T496" s="7">
        <f>IF(OR($A496="",$O496=""),"",IF($P496=0,"Balanced",IF($Q496="","Reason needed",IF($P496&lt;0,"Short","Over"))))</f>
        <v/>
      </c>
      <c r="U496" s="13">
        <f>IF($A496="","",$H496+$I496+$J496+$K496)</f>
        <v/>
      </c>
      <c r="V496" s="14">
        <f>IF($A496="","",DATE(YEAR($A496),MONTH($A496),1))</f>
        <v/>
      </c>
      <c r="W496" s="7">
        <f>IF($A496="","",$A496&amp;"|"&amp;$B496&amp;"|"&amp;$C496)</f>
        <v/>
      </c>
    </row>
    <row r="497">
      <c r="A497" s="12" t="n"/>
      <c r="B497" s="4" t="n"/>
      <c r="C497" s="4" t="n"/>
      <c r="D497" s="4" t="n"/>
      <c r="E497" s="4" t="n"/>
      <c r="F497" s="5" t="n"/>
      <c r="G497" s="5" t="n"/>
      <c r="H497" s="5" t="n"/>
      <c r="I497" s="5" t="n"/>
      <c r="J497" s="5" t="n"/>
      <c r="K497" s="5" t="n"/>
      <c r="L497" s="5" t="n"/>
      <c r="M497" s="13">
        <f>IF($A497="","",SUMIFS('Petty expenses'!$E$3:$E$1002,'Petty expenses'!$A$3:$A$1002,$A497,'Petty expenses'!$B$3:$B$1002,$B497,'Petty expenses'!$C$3:$C$1002,$C497))</f>
        <v/>
      </c>
      <c r="N497" s="13">
        <f>IF($A497="","",$F497+$H497-$M497)</f>
        <v/>
      </c>
      <c r="O497" s="5" t="n"/>
      <c r="P497" s="13">
        <f>IF(OR($A497="",$O497=""),"",$O497-$N497)</f>
        <v/>
      </c>
      <c r="Q497" s="4" t="n"/>
      <c r="R497" s="5" t="n"/>
      <c r="S497" s="4" t="n"/>
      <c r="T497" s="7">
        <f>IF(OR($A497="",$O497=""),"",IF($P497=0,"Balanced",IF($Q497="","Reason needed",IF($P497&lt;0,"Short","Over"))))</f>
        <v/>
      </c>
      <c r="U497" s="13">
        <f>IF($A497="","",$H497+$I497+$J497+$K497)</f>
        <v/>
      </c>
      <c r="V497" s="14">
        <f>IF($A497="","",DATE(YEAR($A497),MONTH($A497),1))</f>
        <v/>
      </c>
      <c r="W497" s="7">
        <f>IF($A497="","",$A497&amp;"|"&amp;$B497&amp;"|"&amp;$C497)</f>
        <v/>
      </c>
    </row>
    <row r="498">
      <c r="A498" s="12" t="n"/>
      <c r="B498" s="4" t="n"/>
      <c r="C498" s="4" t="n"/>
      <c r="D498" s="4" t="n"/>
      <c r="E498" s="4" t="n"/>
      <c r="F498" s="5" t="n"/>
      <c r="G498" s="5" t="n"/>
      <c r="H498" s="5" t="n"/>
      <c r="I498" s="5" t="n"/>
      <c r="J498" s="5" t="n"/>
      <c r="K498" s="5" t="n"/>
      <c r="L498" s="5" t="n"/>
      <c r="M498" s="13">
        <f>IF($A498="","",SUMIFS('Petty expenses'!$E$3:$E$1002,'Petty expenses'!$A$3:$A$1002,$A498,'Petty expenses'!$B$3:$B$1002,$B498,'Petty expenses'!$C$3:$C$1002,$C498))</f>
        <v/>
      </c>
      <c r="N498" s="13">
        <f>IF($A498="","",$F498+$H498-$M498)</f>
        <v/>
      </c>
      <c r="O498" s="5" t="n"/>
      <c r="P498" s="13">
        <f>IF(OR($A498="",$O498=""),"",$O498-$N498)</f>
        <v/>
      </c>
      <c r="Q498" s="4" t="n"/>
      <c r="R498" s="5" t="n"/>
      <c r="S498" s="4" t="n"/>
      <c r="T498" s="7">
        <f>IF(OR($A498="",$O498=""),"",IF($P498=0,"Balanced",IF($Q498="","Reason needed",IF($P498&lt;0,"Short","Over"))))</f>
        <v/>
      </c>
      <c r="U498" s="13">
        <f>IF($A498="","",$H498+$I498+$J498+$K498)</f>
        <v/>
      </c>
      <c r="V498" s="14">
        <f>IF($A498="","",DATE(YEAR($A498),MONTH($A498),1))</f>
        <v/>
      </c>
      <c r="W498" s="7">
        <f>IF($A498="","",$A498&amp;"|"&amp;$B498&amp;"|"&amp;$C498)</f>
        <v/>
      </c>
    </row>
    <row r="499">
      <c r="A499" s="12" t="n"/>
      <c r="B499" s="4" t="n"/>
      <c r="C499" s="4" t="n"/>
      <c r="D499" s="4" t="n"/>
      <c r="E499" s="4" t="n"/>
      <c r="F499" s="5" t="n"/>
      <c r="G499" s="5" t="n"/>
      <c r="H499" s="5" t="n"/>
      <c r="I499" s="5" t="n"/>
      <c r="J499" s="5" t="n"/>
      <c r="K499" s="5" t="n"/>
      <c r="L499" s="5" t="n"/>
      <c r="M499" s="13">
        <f>IF($A499="","",SUMIFS('Petty expenses'!$E$3:$E$1002,'Petty expenses'!$A$3:$A$1002,$A499,'Petty expenses'!$B$3:$B$1002,$B499,'Petty expenses'!$C$3:$C$1002,$C499))</f>
        <v/>
      </c>
      <c r="N499" s="13">
        <f>IF($A499="","",$F499+$H499-$M499)</f>
        <v/>
      </c>
      <c r="O499" s="5" t="n"/>
      <c r="P499" s="13">
        <f>IF(OR($A499="",$O499=""),"",$O499-$N499)</f>
        <v/>
      </c>
      <c r="Q499" s="4" t="n"/>
      <c r="R499" s="5" t="n"/>
      <c r="S499" s="4" t="n"/>
      <c r="T499" s="7">
        <f>IF(OR($A499="",$O499=""),"",IF($P499=0,"Balanced",IF($Q499="","Reason needed",IF($P499&lt;0,"Short","Over"))))</f>
        <v/>
      </c>
      <c r="U499" s="13">
        <f>IF($A499="","",$H499+$I499+$J499+$K499)</f>
        <v/>
      </c>
      <c r="V499" s="14">
        <f>IF($A499="","",DATE(YEAR($A499),MONTH($A499),1))</f>
        <v/>
      </c>
      <c r="W499" s="7">
        <f>IF($A499="","",$A499&amp;"|"&amp;$B499&amp;"|"&amp;$C499)</f>
        <v/>
      </c>
    </row>
    <row r="500">
      <c r="A500" s="12" t="n"/>
      <c r="B500" s="4" t="n"/>
      <c r="C500" s="4" t="n"/>
      <c r="D500" s="4" t="n"/>
      <c r="E500" s="4" t="n"/>
      <c r="F500" s="5" t="n"/>
      <c r="G500" s="5" t="n"/>
      <c r="H500" s="5" t="n"/>
      <c r="I500" s="5" t="n"/>
      <c r="J500" s="5" t="n"/>
      <c r="K500" s="5" t="n"/>
      <c r="L500" s="5" t="n"/>
      <c r="M500" s="13">
        <f>IF($A500="","",SUMIFS('Petty expenses'!$E$3:$E$1002,'Petty expenses'!$A$3:$A$1002,$A500,'Petty expenses'!$B$3:$B$1002,$B500,'Petty expenses'!$C$3:$C$1002,$C500))</f>
        <v/>
      </c>
      <c r="N500" s="13">
        <f>IF($A500="","",$F500+$H500-$M500)</f>
        <v/>
      </c>
      <c r="O500" s="5" t="n"/>
      <c r="P500" s="13">
        <f>IF(OR($A500="",$O500=""),"",$O500-$N500)</f>
        <v/>
      </c>
      <c r="Q500" s="4" t="n"/>
      <c r="R500" s="5" t="n"/>
      <c r="S500" s="4" t="n"/>
      <c r="T500" s="7">
        <f>IF(OR($A500="",$O500=""),"",IF($P500=0,"Balanced",IF($Q500="","Reason needed",IF($P500&lt;0,"Short","Over"))))</f>
        <v/>
      </c>
      <c r="U500" s="13">
        <f>IF($A500="","",$H500+$I500+$J500+$K500)</f>
        <v/>
      </c>
      <c r="V500" s="14">
        <f>IF($A500="","",DATE(YEAR($A500),MONTH($A500),1))</f>
        <v/>
      </c>
      <c r="W500" s="7">
        <f>IF($A500="","",$A500&amp;"|"&amp;$B500&amp;"|"&amp;$C500)</f>
        <v/>
      </c>
    </row>
    <row r="501">
      <c r="A501" s="12" t="n"/>
      <c r="B501" s="4" t="n"/>
      <c r="C501" s="4" t="n"/>
      <c r="D501" s="4" t="n"/>
      <c r="E501" s="4" t="n"/>
      <c r="F501" s="5" t="n"/>
      <c r="G501" s="5" t="n"/>
      <c r="H501" s="5" t="n"/>
      <c r="I501" s="5" t="n"/>
      <c r="J501" s="5" t="n"/>
      <c r="K501" s="5" t="n"/>
      <c r="L501" s="5" t="n"/>
      <c r="M501" s="13">
        <f>IF($A501="","",SUMIFS('Petty expenses'!$E$3:$E$1002,'Petty expenses'!$A$3:$A$1002,$A501,'Petty expenses'!$B$3:$B$1002,$B501,'Petty expenses'!$C$3:$C$1002,$C501))</f>
        <v/>
      </c>
      <c r="N501" s="13">
        <f>IF($A501="","",$F501+$H501-$M501)</f>
        <v/>
      </c>
      <c r="O501" s="5" t="n"/>
      <c r="P501" s="13">
        <f>IF(OR($A501="",$O501=""),"",$O501-$N501)</f>
        <v/>
      </c>
      <c r="Q501" s="4" t="n"/>
      <c r="R501" s="5" t="n"/>
      <c r="S501" s="4" t="n"/>
      <c r="T501" s="7">
        <f>IF(OR($A501="",$O501=""),"",IF($P501=0,"Balanced",IF($Q501="","Reason needed",IF($P501&lt;0,"Short","Over"))))</f>
        <v/>
      </c>
      <c r="U501" s="13">
        <f>IF($A501="","",$H501+$I501+$J501+$K501)</f>
        <v/>
      </c>
      <c r="V501" s="14">
        <f>IF($A501="","",DATE(YEAR($A501),MONTH($A501),1))</f>
        <v/>
      </c>
      <c r="W501" s="7">
        <f>IF($A501="","",$A501&amp;"|"&amp;$B501&amp;"|"&amp;$C501)</f>
        <v/>
      </c>
    </row>
    <row r="502">
      <c r="A502" s="12" t="n"/>
      <c r="B502" s="4" t="n"/>
      <c r="C502" s="4" t="n"/>
      <c r="D502" s="4" t="n"/>
      <c r="E502" s="4" t="n"/>
      <c r="F502" s="5" t="n"/>
      <c r="G502" s="5" t="n"/>
      <c r="H502" s="5" t="n"/>
      <c r="I502" s="5" t="n"/>
      <c r="J502" s="5" t="n"/>
      <c r="K502" s="5" t="n"/>
      <c r="L502" s="5" t="n"/>
      <c r="M502" s="13">
        <f>IF($A502="","",SUMIFS('Petty expenses'!$E$3:$E$1002,'Petty expenses'!$A$3:$A$1002,$A502,'Petty expenses'!$B$3:$B$1002,$B502,'Petty expenses'!$C$3:$C$1002,$C502))</f>
        <v/>
      </c>
      <c r="N502" s="13">
        <f>IF($A502="","",$F502+$H502-$M502)</f>
        <v/>
      </c>
      <c r="O502" s="5" t="n"/>
      <c r="P502" s="13">
        <f>IF(OR($A502="",$O502=""),"",$O502-$N502)</f>
        <v/>
      </c>
      <c r="Q502" s="4" t="n"/>
      <c r="R502" s="5" t="n"/>
      <c r="S502" s="4" t="n"/>
      <c r="T502" s="7">
        <f>IF(OR($A502="",$O502=""),"",IF($P502=0,"Balanced",IF($Q502="","Reason needed",IF($P502&lt;0,"Short","Over"))))</f>
        <v/>
      </c>
      <c r="U502" s="13">
        <f>IF($A502="","",$H502+$I502+$J502+$K502)</f>
        <v/>
      </c>
      <c r="V502" s="14">
        <f>IF($A502="","",DATE(YEAR($A502),MONTH($A502),1))</f>
        <v/>
      </c>
      <c r="W502" s="7">
        <f>IF($A502="","",$A502&amp;"|"&amp;$B502&amp;"|"&amp;$C502)</f>
        <v/>
      </c>
    </row>
    <row r="503">
      <c r="A503" s="12" t="n"/>
      <c r="B503" s="4" t="n"/>
      <c r="C503" s="4" t="n"/>
      <c r="D503" s="4" t="n"/>
      <c r="E503" s="4" t="n"/>
      <c r="F503" s="5" t="n"/>
      <c r="G503" s="5" t="n"/>
      <c r="H503" s="5" t="n"/>
      <c r="I503" s="5" t="n"/>
      <c r="J503" s="5" t="n"/>
      <c r="K503" s="5" t="n"/>
      <c r="L503" s="5" t="n"/>
      <c r="M503" s="13">
        <f>IF($A503="","",SUMIFS('Petty expenses'!$E$3:$E$1002,'Petty expenses'!$A$3:$A$1002,$A503,'Petty expenses'!$B$3:$B$1002,$B503,'Petty expenses'!$C$3:$C$1002,$C503))</f>
        <v/>
      </c>
      <c r="N503" s="13">
        <f>IF($A503="","",$F503+$H503-$M503)</f>
        <v/>
      </c>
      <c r="O503" s="5" t="n"/>
      <c r="P503" s="13">
        <f>IF(OR($A503="",$O503=""),"",$O503-$N503)</f>
        <v/>
      </c>
      <c r="Q503" s="4" t="n"/>
      <c r="R503" s="5" t="n"/>
      <c r="S503" s="4" t="n"/>
      <c r="T503" s="7">
        <f>IF(OR($A503="",$O503=""),"",IF($P503=0,"Balanced",IF($Q503="","Reason needed",IF($P503&lt;0,"Short","Over"))))</f>
        <v/>
      </c>
      <c r="U503" s="13">
        <f>IF($A503="","",$H503+$I503+$J503+$K503)</f>
        <v/>
      </c>
      <c r="V503" s="14">
        <f>IF($A503="","",DATE(YEAR($A503),MONTH($A503),1))</f>
        <v/>
      </c>
      <c r="W503" s="7">
        <f>IF($A503="","",$A503&amp;"|"&amp;$B503&amp;"|"&amp;$C503)</f>
        <v/>
      </c>
    </row>
    <row r="504">
      <c r="A504" s="12" t="n"/>
      <c r="B504" s="4" t="n"/>
      <c r="C504" s="4" t="n"/>
      <c r="D504" s="4" t="n"/>
      <c r="E504" s="4" t="n"/>
      <c r="F504" s="5" t="n"/>
      <c r="G504" s="5" t="n"/>
      <c r="H504" s="5" t="n"/>
      <c r="I504" s="5" t="n"/>
      <c r="J504" s="5" t="n"/>
      <c r="K504" s="5" t="n"/>
      <c r="L504" s="5" t="n"/>
      <c r="M504" s="13">
        <f>IF($A504="","",SUMIFS('Petty expenses'!$E$3:$E$1002,'Petty expenses'!$A$3:$A$1002,$A504,'Petty expenses'!$B$3:$B$1002,$B504,'Petty expenses'!$C$3:$C$1002,$C504))</f>
        <v/>
      </c>
      <c r="N504" s="13">
        <f>IF($A504="","",$F504+$H504-$M504)</f>
        <v/>
      </c>
      <c r="O504" s="5" t="n"/>
      <c r="P504" s="13">
        <f>IF(OR($A504="",$O504=""),"",$O504-$N504)</f>
        <v/>
      </c>
      <c r="Q504" s="4" t="n"/>
      <c r="R504" s="5" t="n"/>
      <c r="S504" s="4" t="n"/>
      <c r="T504" s="7">
        <f>IF(OR($A504="",$O504=""),"",IF($P504=0,"Balanced",IF($Q504="","Reason needed",IF($P504&lt;0,"Short","Over"))))</f>
        <v/>
      </c>
      <c r="U504" s="13">
        <f>IF($A504="","",$H504+$I504+$J504+$K504)</f>
        <v/>
      </c>
      <c r="V504" s="14">
        <f>IF($A504="","",DATE(YEAR($A504),MONTH($A504),1))</f>
        <v/>
      </c>
      <c r="W504" s="7">
        <f>IF($A504="","",$A504&amp;"|"&amp;$B504&amp;"|"&amp;$C504)</f>
        <v/>
      </c>
    </row>
    <row r="505">
      <c r="A505" s="12" t="n"/>
      <c r="B505" s="4" t="n"/>
      <c r="C505" s="4" t="n"/>
      <c r="D505" s="4" t="n"/>
      <c r="E505" s="4" t="n"/>
      <c r="F505" s="5" t="n"/>
      <c r="G505" s="5" t="n"/>
      <c r="H505" s="5" t="n"/>
      <c r="I505" s="5" t="n"/>
      <c r="J505" s="5" t="n"/>
      <c r="K505" s="5" t="n"/>
      <c r="L505" s="5" t="n"/>
      <c r="M505" s="13">
        <f>IF($A505="","",SUMIFS('Petty expenses'!$E$3:$E$1002,'Petty expenses'!$A$3:$A$1002,$A505,'Petty expenses'!$B$3:$B$1002,$B505,'Petty expenses'!$C$3:$C$1002,$C505))</f>
        <v/>
      </c>
      <c r="N505" s="13">
        <f>IF($A505="","",$F505+$H505-$M505)</f>
        <v/>
      </c>
      <c r="O505" s="5" t="n"/>
      <c r="P505" s="13">
        <f>IF(OR($A505="",$O505=""),"",$O505-$N505)</f>
        <v/>
      </c>
      <c r="Q505" s="4" t="n"/>
      <c r="R505" s="5" t="n"/>
      <c r="S505" s="4" t="n"/>
      <c r="T505" s="7">
        <f>IF(OR($A505="",$O505=""),"",IF($P505=0,"Balanced",IF($Q505="","Reason needed",IF($P505&lt;0,"Short","Over"))))</f>
        <v/>
      </c>
      <c r="U505" s="13">
        <f>IF($A505="","",$H505+$I505+$J505+$K505)</f>
        <v/>
      </c>
      <c r="V505" s="14">
        <f>IF($A505="","",DATE(YEAR($A505),MONTH($A505),1))</f>
        <v/>
      </c>
      <c r="W505" s="7">
        <f>IF($A505="","",$A505&amp;"|"&amp;$B505&amp;"|"&amp;$C505)</f>
        <v/>
      </c>
    </row>
    <row r="506">
      <c r="A506" s="12" t="n"/>
      <c r="B506" s="4" t="n"/>
      <c r="C506" s="4" t="n"/>
      <c r="D506" s="4" t="n"/>
      <c r="E506" s="4" t="n"/>
      <c r="F506" s="5" t="n"/>
      <c r="G506" s="5" t="n"/>
      <c r="H506" s="5" t="n"/>
      <c r="I506" s="5" t="n"/>
      <c r="J506" s="5" t="n"/>
      <c r="K506" s="5" t="n"/>
      <c r="L506" s="5" t="n"/>
      <c r="M506" s="13">
        <f>IF($A506="","",SUMIFS('Petty expenses'!$E$3:$E$1002,'Petty expenses'!$A$3:$A$1002,$A506,'Petty expenses'!$B$3:$B$1002,$B506,'Petty expenses'!$C$3:$C$1002,$C506))</f>
        <v/>
      </c>
      <c r="N506" s="13">
        <f>IF($A506="","",$F506+$H506-$M506)</f>
        <v/>
      </c>
      <c r="O506" s="5" t="n"/>
      <c r="P506" s="13">
        <f>IF(OR($A506="",$O506=""),"",$O506-$N506)</f>
        <v/>
      </c>
      <c r="Q506" s="4" t="n"/>
      <c r="R506" s="5" t="n"/>
      <c r="S506" s="4" t="n"/>
      <c r="T506" s="7">
        <f>IF(OR($A506="",$O506=""),"",IF($P506=0,"Balanced",IF($Q506="","Reason needed",IF($P506&lt;0,"Short","Over"))))</f>
        <v/>
      </c>
      <c r="U506" s="13">
        <f>IF($A506="","",$H506+$I506+$J506+$K506)</f>
        <v/>
      </c>
      <c r="V506" s="14">
        <f>IF($A506="","",DATE(YEAR($A506),MONTH($A506),1))</f>
        <v/>
      </c>
      <c r="W506" s="7">
        <f>IF($A506="","",$A506&amp;"|"&amp;$B506&amp;"|"&amp;$C506)</f>
        <v/>
      </c>
    </row>
    <row r="507">
      <c r="A507" s="12" t="n"/>
      <c r="B507" s="4" t="n"/>
      <c r="C507" s="4" t="n"/>
      <c r="D507" s="4" t="n"/>
      <c r="E507" s="4" t="n"/>
      <c r="F507" s="5" t="n"/>
      <c r="G507" s="5" t="n"/>
      <c r="H507" s="5" t="n"/>
      <c r="I507" s="5" t="n"/>
      <c r="J507" s="5" t="n"/>
      <c r="K507" s="5" t="n"/>
      <c r="L507" s="5" t="n"/>
      <c r="M507" s="13">
        <f>IF($A507="","",SUMIFS('Petty expenses'!$E$3:$E$1002,'Petty expenses'!$A$3:$A$1002,$A507,'Petty expenses'!$B$3:$B$1002,$B507,'Petty expenses'!$C$3:$C$1002,$C507))</f>
        <v/>
      </c>
      <c r="N507" s="13">
        <f>IF($A507="","",$F507+$H507-$M507)</f>
        <v/>
      </c>
      <c r="O507" s="5" t="n"/>
      <c r="P507" s="13">
        <f>IF(OR($A507="",$O507=""),"",$O507-$N507)</f>
        <v/>
      </c>
      <c r="Q507" s="4" t="n"/>
      <c r="R507" s="5" t="n"/>
      <c r="S507" s="4" t="n"/>
      <c r="T507" s="7">
        <f>IF(OR($A507="",$O507=""),"",IF($P507=0,"Balanced",IF($Q507="","Reason needed",IF($P507&lt;0,"Short","Over"))))</f>
        <v/>
      </c>
      <c r="U507" s="13">
        <f>IF($A507="","",$H507+$I507+$J507+$K507)</f>
        <v/>
      </c>
      <c r="V507" s="14">
        <f>IF($A507="","",DATE(YEAR($A507),MONTH($A507),1))</f>
        <v/>
      </c>
      <c r="W507" s="7">
        <f>IF($A507="","",$A507&amp;"|"&amp;$B507&amp;"|"&amp;$C507)</f>
        <v/>
      </c>
    </row>
    <row r="508">
      <c r="A508" s="12" t="n"/>
      <c r="B508" s="4" t="n"/>
      <c r="C508" s="4" t="n"/>
      <c r="D508" s="4" t="n"/>
      <c r="E508" s="4" t="n"/>
      <c r="F508" s="5" t="n"/>
      <c r="G508" s="5" t="n"/>
      <c r="H508" s="5" t="n"/>
      <c r="I508" s="5" t="n"/>
      <c r="J508" s="5" t="n"/>
      <c r="K508" s="5" t="n"/>
      <c r="L508" s="5" t="n"/>
      <c r="M508" s="13">
        <f>IF($A508="","",SUMIFS('Petty expenses'!$E$3:$E$1002,'Petty expenses'!$A$3:$A$1002,$A508,'Petty expenses'!$B$3:$B$1002,$B508,'Petty expenses'!$C$3:$C$1002,$C508))</f>
        <v/>
      </c>
      <c r="N508" s="13">
        <f>IF($A508="","",$F508+$H508-$M508)</f>
        <v/>
      </c>
      <c r="O508" s="5" t="n"/>
      <c r="P508" s="13">
        <f>IF(OR($A508="",$O508=""),"",$O508-$N508)</f>
        <v/>
      </c>
      <c r="Q508" s="4" t="n"/>
      <c r="R508" s="5" t="n"/>
      <c r="S508" s="4" t="n"/>
      <c r="T508" s="7">
        <f>IF(OR($A508="",$O508=""),"",IF($P508=0,"Balanced",IF($Q508="","Reason needed",IF($P508&lt;0,"Short","Over"))))</f>
        <v/>
      </c>
      <c r="U508" s="13">
        <f>IF($A508="","",$H508+$I508+$J508+$K508)</f>
        <v/>
      </c>
      <c r="V508" s="14">
        <f>IF($A508="","",DATE(YEAR($A508),MONTH($A508),1))</f>
        <v/>
      </c>
      <c r="W508" s="7">
        <f>IF($A508="","",$A508&amp;"|"&amp;$B508&amp;"|"&amp;$C508)</f>
        <v/>
      </c>
    </row>
    <row r="509">
      <c r="A509" s="12" t="n"/>
      <c r="B509" s="4" t="n"/>
      <c r="C509" s="4" t="n"/>
      <c r="D509" s="4" t="n"/>
      <c r="E509" s="4" t="n"/>
      <c r="F509" s="5" t="n"/>
      <c r="G509" s="5" t="n"/>
      <c r="H509" s="5" t="n"/>
      <c r="I509" s="5" t="n"/>
      <c r="J509" s="5" t="n"/>
      <c r="K509" s="5" t="n"/>
      <c r="L509" s="5" t="n"/>
      <c r="M509" s="13">
        <f>IF($A509="","",SUMIFS('Petty expenses'!$E$3:$E$1002,'Petty expenses'!$A$3:$A$1002,$A509,'Petty expenses'!$B$3:$B$1002,$B509,'Petty expenses'!$C$3:$C$1002,$C509))</f>
        <v/>
      </c>
      <c r="N509" s="13">
        <f>IF($A509="","",$F509+$H509-$M509)</f>
        <v/>
      </c>
      <c r="O509" s="5" t="n"/>
      <c r="P509" s="13">
        <f>IF(OR($A509="",$O509=""),"",$O509-$N509)</f>
        <v/>
      </c>
      <c r="Q509" s="4" t="n"/>
      <c r="R509" s="5" t="n"/>
      <c r="S509" s="4" t="n"/>
      <c r="T509" s="7">
        <f>IF(OR($A509="",$O509=""),"",IF($P509=0,"Balanced",IF($Q509="","Reason needed",IF($P509&lt;0,"Short","Over"))))</f>
        <v/>
      </c>
      <c r="U509" s="13">
        <f>IF($A509="","",$H509+$I509+$J509+$K509)</f>
        <v/>
      </c>
      <c r="V509" s="14">
        <f>IF($A509="","",DATE(YEAR($A509),MONTH($A509),1))</f>
        <v/>
      </c>
      <c r="W509" s="7">
        <f>IF($A509="","",$A509&amp;"|"&amp;$B509&amp;"|"&amp;$C509)</f>
        <v/>
      </c>
    </row>
    <row r="510">
      <c r="A510" s="12" t="n"/>
      <c r="B510" s="4" t="n"/>
      <c r="C510" s="4" t="n"/>
      <c r="D510" s="4" t="n"/>
      <c r="E510" s="4" t="n"/>
      <c r="F510" s="5" t="n"/>
      <c r="G510" s="5" t="n"/>
      <c r="H510" s="5" t="n"/>
      <c r="I510" s="5" t="n"/>
      <c r="J510" s="5" t="n"/>
      <c r="K510" s="5" t="n"/>
      <c r="L510" s="5" t="n"/>
      <c r="M510" s="13">
        <f>IF($A510="","",SUMIFS('Petty expenses'!$E$3:$E$1002,'Petty expenses'!$A$3:$A$1002,$A510,'Petty expenses'!$B$3:$B$1002,$B510,'Petty expenses'!$C$3:$C$1002,$C510))</f>
        <v/>
      </c>
      <c r="N510" s="13">
        <f>IF($A510="","",$F510+$H510-$M510)</f>
        <v/>
      </c>
      <c r="O510" s="5" t="n"/>
      <c r="P510" s="13">
        <f>IF(OR($A510="",$O510=""),"",$O510-$N510)</f>
        <v/>
      </c>
      <c r="Q510" s="4" t="n"/>
      <c r="R510" s="5" t="n"/>
      <c r="S510" s="4" t="n"/>
      <c r="T510" s="7">
        <f>IF(OR($A510="",$O510=""),"",IF($P510=0,"Balanced",IF($Q510="","Reason needed",IF($P510&lt;0,"Short","Over"))))</f>
        <v/>
      </c>
      <c r="U510" s="13">
        <f>IF($A510="","",$H510+$I510+$J510+$K510)</f>
        <v/>
      </c>
      <c r="V510" s="14">
        <f>IF($A510="","",DATE(YEAR($A510),MONTH($A510),1))</f>
        <v/>
      </c>
      <c r="W510" s="7">
        <f>IF($A510="","",$A510&amp;"|"&amp;$B510&amp;"|"&amp;$C510)</f>
        <v/>
      </c>
    </row>
    <row r="511">
      <c r="A511" s="12" t="n"/>
      <c r="B511" s="4" t="n"/>
      <c r="C511" s="4" t="n"/>
      <c r="D511" s="4" t="n"/>
      <c r="E511" s="4" t="n"/>
      <c r="F511" s="5" t="n"/>
      <c r="G511" s="5" t="n"/>
      <c r="H511" s="5" t="n"/>
      <c r="I511" s="5" t="n"/>
      <c r="J511" s="5" t="n"/>
      <c r="K511" s="5" t="n"/>
      <c r="L511" s="5" t="n"/>
      <c r="M511" s="13">
        <f>IF($A511="","",SUMIFS('Petty expenses'!$E$3:$E$1002,'Petty expenses'!$A$3:$A$1002,$A511,'Petty expenses'!$B$3:$B$1002,$B511,'Petty expenses'!$C$3:$C$1002,$C511))</f>
        <v/>
      </c>
      <c r="N511" s="13">
        <f>IF($A511="","",$F511+$H511-$M511)</f>
        <v/>
      </c>
      <c r="O511" s="5" t="n"/>
      <c r="P511" s="13">
        <f>IF(OR($A511="",$O511=""),"",$O511-$N511)</f>
        <v/>
      </c>
      <c r="Q511" s="4" t="n"/>
      <c r="R511" s="5" t="n"/>
      <c r="S511" s="4" t="n"/>
      <c r="T511" s="7">
        <f>IF(OR($A511="",$O511=""),"",IF($P511=0,"Balanced",IF($Q511="","Reason needed",IF($P511&lt;0,"Short","Over"))))</f>
        <v/>
      </c>
      <c r="U511" s="13">
        <f>IF($A511="","",$H511+$I511+$J511+$K511)</f>
        <v/>
      </c>
      <c r="V511" s="14">
        <f>IF($A511="","",DATE(YEAR($A511),MONTH($A511),1))</f>
        <v/>
      </c>
      <c r="W511" s="7">
        <f>IF($A511="","",$A511&amp;"|"&amp;$B511&amp;"|"&amp;$C511)</f>
        <v/>
      </c>
    </row>
    <row r="512">
      <c r="A512" s="12" t="n"/>
      <c r="B512" s="4" t="n"/>
      <c r="C512" s="4" t="n"/>
      <c r="D512" s="4" t="n"/>
      <c r="E512" s="4" t="n"/>
      <c r="F512" s="5" t="n"/>
      <c r="G512" s="5" t="n"/>
      <c r="H512" s="5" t="n"/>
      <c r="I512" s="5" t="n"/>
      <c r="J512" s="5" t="n"/>
      <c r="K512" s="5" t="n"/>
      <c r="L512" s="5" t="n"/>
      <c r="M512" s="13">
        <f>IF($A512="","",SUMIFS('Petty expenses'!$E$3:$E$1002,'Petty expenses'!$A$3:$A$1002,$A512,'Petty expenses'!$B$3:$B$1002,$B512,'Petty expenses'!$C$3:$C$1002,$C512))</f>
        <v/>
      </c>
      <c r="N512" s="13">
        <f>IF($A512="","",$F512+$H512-$M512)</f>
        <v/>
      </c>
      <c r="O512" s="5" t="n"/>
      <c r="P512" s="13">
        <f>IF(OR($A512="",$O512=""),"",$O512-$N512)</f>
        <v/>
      </c>
      <c r="Q512" s="4" t="n"/>
      <c r="R512" s="5" t="n"/>
      <c r="S512" s="4" t="n"/>
      <c r="T512" s="7">
        <f>IF(OR($A512="",$O512=""),"",IF($P512=0,"Balanced",IF($Q512="","Reason needed",IF($P512&lt;0,"Short","Over"))))</f>
        <v/>
      </c>
      <c r="U512" s="13">
        <f>IF($A512="","",$H512+$I512+$J512+$K512)</f>
        <v/>
      </c>
      <c r="V512" s="14">
        <f>IF($A512="","",DATE(YEAR($A512),MONTH($A512),1))</f>
        <v/>
      </c>
      <c r="W512" s="7">
        <f>IF($A512="","",$A512&amp;"|"&amp;$B512&amp;"|"&amp;$C512)</f>
        <v/>
      </c>
    </row>
    <row r="513">
      <c r="A513" s="12" t="n"/>
      <c r="B513" s="4" t="n"/>
      <c r="C513" s="4" t="n"/>
      <c r="D513" s="4" t="n"/>
      <c r="E513" s="4" t="n"/>
      <c r="F513" s="5" t="n"/>
      <c r="G513" s="5" t="n"/>
      <c r="H513" s="5" t="n"/>
      <c r="I513" s="5" t="n"/>
      <c r="J513" s="5" t="n"/>
      <c r="K513" s="5" t="n"/>
      <c r="L513" s="5" t="n"/>
      <c r="M513" s="13">
        <f>IF($A513="","",SUMIFS('Petty expenses'!$E$3:$E$1002,'Petty expenses'!$A$3:$A$1002,$A513,'Petty expenses'!$B$3:$B$1002,$B513,'Petty expenses'!$C$3:$C$1002,$C513))</f>
        <v/>
      </c>
      <c r="N513" s="13">
        <f>IF($A513="","",$F513+$H513-$M513)</f>
        <v/>
      </c>
      <c r="O513" s="5" t="n"/>
      <c r="P513" s="13">
        <f>IF(OR($A513="",$O513=""),"",$O513-$N513)</f>
        <v/>
      </c>
      <c r="Q513" s="4" t="n"/>
      <c r="R513" s="5" t="n"/>
      <c r="S513" s="4" t="n"/>
      <c r="T513" s="7">
        <f>IF(OR($A513="",$O513=""),"",IF($P513=0,"Balanced",IF($Q513="","Reason needed",IF($P513&lt;0,"Short","Over"))))</f>
        <v/>
      </c>
      <c r="U513" s="13">
        <f>IF($A513="","",$H513+$I513+$J513+$K513)</f>
        <v/>
      </c>
      <c r="V513" s="14">
        <f>IF($A513="","",DATE(YEAR($A513),MONTH($A513),1))</f>
        <v/>
      </c>
      <c r="W513" s="7">
        <f>IF($A513="","",$A513&amp;"|"&amp;$B513&amp;"|"&amp;$C513)</f>
        <v/>
      </c>
    </row>
    <row r="514">
      <c r="A514" s="12" t="n"/>
      <c r="B514" s="4" t="n"/>
      <c r="C514" s="4" t="n"/>
      <c r="D514" s="4" t="n"/>
      <c r="E514" s="4" t="n"/>
      <c r="F514" s="5" t="n"/>
      <c r="G514" s="5" t="n"/>
      <c r="H514" s="5" t="n"/>
      <c r="I514" s="5" t="n"/>
      <c r="J514" s="5" t="n"/>
      <c r="K514" s="5" t="n"/>
      <c r="L514" s="5" t="n"/>
      <c r="M514" s="13">
        <f>IF($A514="","",SUMIFS('Petty expenses'!$E$3:$E$1002,'Petty expenses'!$A$3:$A$1002,$A514,'Petty expenses'!$B$3:$B$1002,$B514,'Petty expenses'!$C$3:$C$1002,$C514))</f>
        <v/>
      </c>
      <c r="N514" s="13">
        <f>IF($A514="","",$F514+$H514-$M514)</f>
        <v/>
      </c>
      <c r="O514" s="5" t="n"/>
      <c r="P514" s="13">
        <f>IF(OR($A514="",$O514=""),"",$O514-$N514)</f>
        <v/>
      </c>
      <c r="Q514" s="4" t="n"/>
      <c r="R514" s="5" t="n"/>
      <c r="S514" s="4" t="n"/>
      <c r="T514" s="7">
        <f>IF(OR($A514="",$O514=""),"",IF($P514=0,"Balanced",IF($Q514="","Reason needed",IF($P514&lt;0,"Short","Over"))))</f>
        <v/>
      </c>
      <c r="U514" s="13">
        <f>IF($A514="","",$H514+$I514+$J514+$K514)</f>
        <v/>
      </c>
      <c r="V514" s="14">
        <f>IF($A514="","",DATE(YEAR($A514),MONTH($A514),1))</f>
        <v/>
      </c>
      <c r="W514" s="7">
        <f>IF($A514="","",$A514&amp;"|"&amp;$B514&amp;"|"&amp;$C514)</f>
        <v/>
      </c>
    </row>
    <row r="515">
      <c r="A515" s="12" t="n"/>
      <c r="B515" s="4" t="n"/>
      <c r="C515" s="4" t="n"/>
      <c r="D515" s="4" t="n"/>
      <c r="E515" s="4" t="n"/>
      <c r="F515" s="5" t="n"/>
      <c r="G515" s="5" t="n"/>
      <c r="H515" s="5" t="n"/>
      <c r="I515" s="5" t="n"/>
      <c r="J515" s="5" t="n"/>
      <c r="K515" s="5" t="n"/>
      <c r="L515" s="5" t="n"/>
      <c r="M515" s="13">
        <f>IF($A515="","",SUMIFS('Petty expenses'!$E$3:$E$1002,'Petty expenses'!$A$3:$A$1002,$A515,'Petty expenses'!$B$3:$B$1002,$B515,'Petty expenses'!$C$3:$C$1002,$C515))</f>
        <v/>
      </c>
      <c r="N515" s="13">
        <f>IF($A515="","",$F515+$H515-$M515)</f>
        <v/>
      </c>
      <c r="O515" s="5" t="n"/>
      <c r="P515" s="13">
        <f>IF(OR($A515="",$O515=""),"",$O515-$N515)</f>
        <v/>
      </c>
      <c r="Q515" s="4" t="n"/>
      <c r="R515" s="5" t="n"/>
      <c r="S515" s="4" t="n"/>
      <c r="T515" s="7">
        <f>IF(OR($A515="",$O515=""),"",IF($P515=0,"Balanced",IF($Q515="","Reason needed",IF($P515&lt;0,"Short","Over"))))</f>
        <v/>
      </c>
      <c r="U515" s="13">
        <f>IF($A515="","",$H515+$I515+$J515+$K515)</f>
        <v/>
      </c>
      <c r="V515" s="14">
        <f>IF($A515="","",DATE(YEAR($A515),MONTH($A515),1))</f>
        <v/>
      </c>
      <c r="W515" s="7">
        <f>IF($A515="","",$A515&amp;"|"&amp;$B515&amp;"|"&amp;$C515)</f>
        <v/>
      </c>
    </row>
    <row r="516">
      <c r="A516" s="12" t="n"/>
      <c r="B516" s="4" t="n"/>
      <c r="C516" s="4" t="n"/>
      <c r="D516" s="4" t="n"/>
      <c r="E516" s="4" t="n"/>
      <c r="F516" s="5" t="n"/>
      <c r="G516" s="5" t="n"/>
      <c r="H516" s="5" t="n"/>
      <c r="I516" s="5" t="n"/>
      <c r="J516" s="5" t="n"/>
      <c r="K516" s="5" t="n"/>
      <c r="L516" s="5" t="n"/>
      <c r="M516" s="13">
        <f>IF($A516="","",SUMIFS('Petty expenses'!$E$3:$E$1002,'Petty expenses'!$A$3:$A$1002,$A516,'Petty expenses'!$B$3:$B$1002,$B516,'Petty expenses'!$C$3:$C$1002,$C516))</f>
        <v/>
      </c>
      <c r="N516" s="13">
        <f>IF($A516="","",$F516+$H516-$M516)</f>
        <v/>
      </c>
      <c r="O516" s="5" t="n"/>
      <c r="P516" s="13">
        <f>IF(OR($A516="",$O516=""),"",$O516-$N516)</f>
        <v/>
      </c>
      <c r="Q516" s="4" t="n"/>
      <c r="R516" s="5" t="n"/>
      <c r="S516" s="4" t="n"/>
      <c r="T516" s="7">
        <f>IF(OR($A516="",$O516=""),"",IF($P516=0,"Balanced",IF($Q516="","Reason needed",IF($P516&lt;0,"Short","Over"))))</f>
        <v/>
      </c>
      <c r="U516" s="13">
        <f>IF($A516="","",$H516+$I516+$J516+$K516)</f>
        <v/>
      </c>
      <c r="V516" s="14">
        <f>IF($A516="","",DATE(YEAR($A516),MONTH($A516),1))</f>
        <v/>
      </c>
      <c r="W516" s="7">
        <f>IF($A516="","",$A516&amp;"|"&amp;$B516&amp;"|"&amp;$C516)</f>
        <v/>
      </c>
    </row>
    <row r="517">
      <c r="A517" s="12" t="n"/>
      <c r="B517" s="4" t="n"/>
      <c r="C517" s="4" t="n"/>
      <c r="D517" s="4" t="n"/>
      <c r="E517" s="4" t="n"/>
      <c r="F517" s="5" t="n"/>
      <c r="G517" s="5" t="n"/>
      <c r="H517" s="5" t="n"/>
      <c r="I517" s="5" t="n"/>
      <c r="J517" s="5" t="n"/>
      <c r="K517" s="5" t="n"/>
      <c r="L517" s="5" t="n"/>
      <c r="M517" s="13">
        <f>IF($A517="","",SUMIFS('Petty expenses'!$E$3:$E$1002,'Petty expenses'!$A$3:$A$1002,$A517,'Petty expenses'!$B$3:$B$1002,$B517,'Petty expenses'!$C$3:$C$1002,$C517))</f>
        <v/>
      </c>
      <c r="N517" s="13">
        <f>IF($A517="","",$F517+$H517-$M517)</f>
        <v/>
      </c>
      <c r="O517" s="5" t="n"/>
      <c r="P517" s="13">
        <f>IF(OR($A517="",$O517=""),"",$O517-$N517)</f>
        <v/>
      </c>
      <c r="Q517" s="4" t="n"/>
      <c r="R517" s="5" t="n"/>
      <c r="S517" s="4" t="n"/>
      <c r="T517" s="7">
        <f>IF(OR($A517="",$O517=""),"",IF($P517=0,"Balanced",IF($Q517="","Reason needed",IF($P517&lt;0,"Short","Over"))))</f>
        <v/>
      </c>
      <c r="U517" s="13">
        <f>IF($A517="","",$H517+$I517+$J517+$K517)</f>
        <v/>
      </c>
      <c r="V517" s="14">
        <f>IF($A517="","",DATE(YEAR($A517),MONTH($A517),1))</f>
        <v/>
      </c>
      <c r="W517" s="7">
        <f>IF($A517="","",$A517&amp;"|"&amp;$B517&amp;"|"&amp;$C517)</f>
        <v/>
      </c>
    </row>
    <row r="518">
      <c r="A518" s="12" t="n"/>
      <c r="B518" s="4" t="n"/>
      <c r="C518" s="4" t="n"/>
      <c r="D518" s="4" t="n"/>
      <c r="E518" s="4" t="n"/>
      <c r="F518" s="5" t="n"/>
      <c r="G518" s="5" t="n"/>
      <c r="H518" s="5" t="n"/>
      <c r="I518" s="5" t="n"/>
      <c r="J518" s="5" t="n"/>
      <c r="K518" s="5" t="n"/>
      <c r="L518" s="5" t="n"/>
      <c r="M518" s="13">
        <f>IF($A518="","",SUMIFS('Petty expenses'!$E$3:$E$1002,'Petty expenses'!$A$3:$A$1002,$A518,'Petty expenses'!$B$3:$B$1002,$B518,'Petty expenses'!$C$3:$C$1002,$C518))</f>
        <v/>
      </c>
      <c r="N518" s="13">
        <f>IF($A518="","",$F518+$H518-$M518)</f>
        <v/>
      </c>
      <c r="O518" s="5" t="n"/>
      <c r="P518" s="13">
        <f>IF(OR($A518="",$O518=""),"",$O518-$N518)</f>
        <v/>
      </c>
      <c r="Q518" s="4" t="n"/>
      <c r="R518" s="5" t="n"/>
      <c r="S518" s="4" t="n"/>
      <c r="T518" s="7">
        <f>IF(OR($A518="",$O518=""),"",IF($P518=0,"Balanced",IF($Q518="","Reason needed",IF($P518&lt;0,"Short","Over"))))</f>
        <v/>
      </c>
      <c r="U518" s="13">
        <f>IF($A518="","",$H518+$I518+$J518+$K518)</f>
        <v/>
      </c>
      <c r="V518" s="14">
        <f>IF($A518="","",DATE(YEAR($A518),MONTH($A518),1))</f>
        <v/>
      </c>
      <c r="W518" s="7">
        <f>IF($A518="","",$A518&amp;"|"&amp;$B518&amp;"|"&amp;$C518)</f>
        <v/>
      </c>
    </row>
    <row r="519">
      <c r="A519" s="12" t="n"/>
      <c r="B519" s="4" t="n"/>
      <c r="C519" s="4" t="n"/>
      <c r="D519" s="4" t="n"/>
      <c r="E519" s="4" t="n"/>
      <c r="F519" s="5" t="n"/>
      <c r="G519" s="5" t="n"/>
      <c r="H519" s="5" t="n"/>
      <c r="I519" s="5" t="n"/>
      <c r="J519" s="5" t="n"/>
      <c r="K519" s="5" t="n"/>
      <c r="L519" s="5" t="n"/>
      <c r="M519" s="13">
        <f>IF($A519="","",SUMIFS('Petty expenses'!$E$3:$E$1002,'Petty expenses'!$A$3:$A$1002,$A519,'Petty expenses'!$B$3:$B$1002,$B519,'Petty expenses'!$C$3:$C$1002,$C519))</f>
        <v/>
      </c>
      <c r="N519" s="13">
        <f>IF($A519="","",$F519+$H519-$M519)</f>
        <v/>
      </c>
      <c r="O519" s="5" t="n"/>
      <c r="P519" s="13">
        <f>IF(OR($A519="",$O519=""),"",$O519-$N519)</f>
        <v/>
      </c>
      <c r="Q519" s="4" t="n"/>
      <c r="R519" s="5" t="n"/>
      <c r="S519" s="4" t="n"/>
      <c r="T519" s="7">
        <f>IF(OR($A519="",$O519=""),"",IF($P519=0,"Balanced",IF($Q519="","Reason needed",IF($P519&lt;0,"Short","Over"))))</f>
        <v/>
      </c>
      <c r="U519" s="13">
        <f>IF($A519="","",$H519+$I519+$J519+$K519)</f>
        <v/>
      </c>
      <c r="V519" s="14">
        <f>IF($A519="","",DATE(YEAR($A519),MONTH($A519),1))</f>
        <v/>
      </c>
      <c r="W519" s="7">
        <f>IF($A519="","",$A519&amp;"|"&amp;$B519&amp;"|"&amp;$C519)</f>
        <v/>
      </c>
    </row>
    <row r="520">
      <c r="A520" s="12" t="n"/>
      <c r="B520" s="4" t="n"/>
      <c r="C520" s="4" t="n"/>
      <c r="D520" s="4" t="n"/>
      <c r="E520" s="4" t="n"/>
      <c r="F520" s="5" t="n"/>
      <c r="G520" s="5" t="n"/>
      <c r="H520" s="5" t="n"/>
      <c r="I520" s="5" t="n"/>
      <c r="J520" s="5" t="n"/>
      <c r="K520" s="5" t="n"/>
      <c r="L520" s="5" t="n"/>
      <c r="M520" s="13">
        <f>IF($A520="","",SUMIFS('Petty expenses'!$E$3:$E$1002,'Petty expenses'!$A$3:$A$1002,$A520,'Petty expenses'!$B$3:$B$1002,$B520,'Petty expenses'!$C$3:$C$1002,$C520))</f>
        <v/>
      </c>
      <c r="N520" s="13">
        <f>IF($A520="","",$F520+$H520-$M520)</f>
        <v/>
      </c>
      <c r="O520" s="5" t="n"/>
      <c r="P520" s="13">
        <f>IF(OR($A520="",$O520=""),"",$O520-$N520)</f>
        <v/>
      </c>
      <c r="Q520" s="4" t="n"/>
      <c r="R520" s="5" t="n"/>
      <c r="S520" s="4" t="n"/>
      <c r="T520" s="7">
        <f>IF(OR($A520="",$O520=""),"",IF($P520=0,"Balanced",IF($Q520="","Reason needed",IF($P520&lt;0,"Short","Over"))))</f>
        <v/>
      </c>
      <c r="U520" s="13">
        <f>IF($A520="","",$H520+$I520+$J520+$K520)</f>
        <v/>
      </c>
      <c r="V520" s="14">
        <f>IF($A520="","",DATE(YEAR($A520),MONTH($A520),1))</f>
        <v/>
      </c>
      <c r="W520" s="7">
        <f>IF($A520="","",$A520&amp;"|"&amp;$B520&amp;"|"&amp;$C520)</f>
        <v/>
      </c>
    </row>
    <row r="521">
      <c r="A521" s="12" t="n"/>
      <c r="B521" s="4" t="n"/>
      <c r="C521" s="4" t="n"/>
      <c r="D521" s="4" t="n"/>
      <c r="E521" s="4" t="n"/>
      <c r="F521" s="5" t="n"/>
      <c r="G521" s="5" t="n"/>
      <c r="H521" s="5" t="n"/>
      <c r="I521" s="5" t="n"/>
      <c r="J521" s="5" t="n"/>
      <c r="K521" s="5" t="n"/>
      <c r="L521" s="5" t="n"/>
      <c r="M521" s="13">
        <f>IF($A521="","",SUMIFS('Petty expenses'!$E$3:$E$1002,'Petty expenses'!$A$3:$A$1002,$A521,'Petty expenses'!$B$3:$B$1002,$B521,'Petty expenses'!$C$3:$C$1002,$C521))</f>
        <v/>
      </c>
      <c r="N521" s="13">
        <f>IF($A521="","",$F521+$H521-$M521)</f>
        <v/>
      </c>
      <c r="O521" s="5" t="n"/>
      <c r="P521" s="13">
        <f>IF(OR($A521="",$O521=""),"",$O521-$N521)</f>
        <v/>
      </c>
      <c r="Q521" s="4" t="n"/>
      <c r="R521" s="5" t="n"/>
      <c r="S521" s="4" t="n"/>
      <c r="T521" s="7">
        <f>IF(OR($A521="",$O521=""),"",IF($P521=0,"Balanced",IF($Q521="","Reason needed",IF($P521&lt;0,"Short","Over"))))</f>
        <v/>
      </c>
      <c r="U521" s="13">
        <f>IF($A521="","",$H521+$I521+$J521+$K521)</f>
        <v/>
      </c>
      <c r="V521" s="14">
        <f>IF($A521="","",DATE(YEAR($A521),MONTH($A521),1))</f>
        <v/>
      </c>
      <c r="W521" s="7">
        <f>IF($A521="","",$A521&amp;"|"&amp;$B521&amp;"|"&amp;$C521)</f>
        <v/>
      </c>
    </row>
    <row r="522">
      <c r="A522" s="12" t="n"/>
      <c r="B522" s="4" t="n"/>
      <c r="C522" s="4" t="n"/>
      <c r="D522" s="4" t="n"/>
      <c r="E522" s="4" t="n"/>
      <c r="F522" s="5" t="n"/>
      <c r="G522" s="5" t="n"/>
      <c r="H522" s="5" t="n"/>
      <c r="I522" s="5" t="n"/>
      <c r="J522" s="5" t="n"/>
      <c r="K522" s="5" t="n"/>
      <c r="L522" s="5" t="n"/>
      <c r="M522" s="13">
        <f>IF($A522="","",SUMIFS('Petty expenses'!$E$3:$E$1002,'Petty expenses'!$A$3:$A$1002,$A522,'Petty expenses'!$B$3:$B$1002,$B522,'Petty expenses'!$C$3:$C$1002,$C522))</f>
        <v/>
      </c>
      <c r="N522" s="13">
        <f>IF($A522="","",$F522+$H522-$M522)</f>
        <v/>
      </c>
      <c r="O522" s="5" t="n"/>
      <c r="P522" s="13">
        <f>IF(OR($A522="",$O522=""),"",$O522-$N522)</f>
        <v/>
      </c>
      <c r="Q522" s="4" t="n"/>
      <c r="R522" s="5" t="n"/>
      <c r="S522" s="4" t="n"/>
      <c r="T522" s="7">
        <f>IF(OR($A522="",$O522=""),"",IF($P522=0,"Balanced",IF($Q522="","Reason needed",IF($P522&lt;0,"Short","Over"))))</f>
        <v/>
      </c>
      <c r="U522" s="13">
        <f>IF($A522="","",$H522+$I522+$J522+$K522)</f>
        <v/>
      </c>
      <c r="V522" s="14">
        <f>IF($A522="","",DATE(YEAR($A522),MONTH($A522),1))</f>
        <v/>
      </c>
      <c r="W522" s="7">
        <f>IF($A522="","",$A522&amp;"|"&amp;$B522&amp;"|"&amp;$C522)</f>
        <v/>
      </c>
    </row>
    <row r="523">
      <c r="A523" s="12" t="n"/>
      <c r="B523" s="4" t="n"/>
      <c r="C523" s="4" t="n"/>
      <c r="D523" s="4" t="n"/>
      <c r="E523" s="4" t="n"/>
      <c r="F523" s="5" t="n"/>
      <c r="G523" s="5" t="n"/>
      <c r="H523" s="5" t="n"/>
      <c r="I523" s="5" t="n"/>
      <c r="J523" s="5" t="n"/>
      <c r="K523" s="5" t="n"/>
      <c r="L523" s="5" t="n"/>
      <c r="M523" s="13">
        <f>IF($A523="","",SUMIFS('Petty expenses'!$E$3:$E$1002,'Petty expenses'!$A$3:$A$1002,$A523,'Petty expenses'!$B$3:$B$1002,$B523,'Petty expenses'!$C$3:$C$1002,$C523))</f>
        <v/>
      </c>
      <c r="N523" s="13">
        <f>IF($A523="","",$F523+$H523-$M523)</f>
        <v/>
      </c>
      <c r="O523" s="5" t="n"/>
      <c r="P523" s="13">
        <f>IF(OR($A523="",$O523=""),"",$O523-$N523)</f>
        <v/>
      </c>
      <c r="Q523" s="4" t="n"/>
      <c r="R523" s="5" t="n"/>
      <c r="S523" s="4" t="n"/>
      <c r="T523" s="7">
        <f>IF(OR($A523="",$O523=""),"",IF($P523=0,"Balanced",IF($Q523="","Reason needed",IF($P523&lt;0,"Short","Over"))))</f>
        <v/>
      </c>
      <c r="U523" s="13">
        <f>IF($A523="","",$H523+$I523+$J523+$K523)</f>
        <v/>
      </c>
      <c r="V523" s="14">
        <f>IF($A523="","",DATE(YEAR($A523),MONTH($A523),1))</f>
        <v/>
      </c>
      <c r="W523" s="7">
        <f>IF($A523="","",$A523&amp;"|"&amp;$B523&amp;"|"&amp;$C523)</f>
        <v/>
      </c>
    </row>
    <row r="524">
      <c r="A524" s="12" t="n"/>
      <c r="B524" s="4" t="n"/>
      <c r="C524" s="4" t="n"/>
      <c r="D524" s="4" t="n"/>
      <c r="E524" s="4" t="n"/>
      <c r="F524" s="5" t="n"/>
      <c r="G524" s="5" t="n"/>
      <c r="H524" s="5" t="n"/>
      <c r="I524" s="5" t="n"/>
      <c r="J524" s="5" t="n"/>
      <c r="K524" s="5" t="n"/>
      <c r="L524" s="5" t="n"/>
      <c r="M524" s="13">
        <f>IF($A524="","",SUMIFS('Petty expenses'!$E$3:$E$1002,'Petty expenses'!$A$3:$A$1002,$A524,'Petty expenses'!$B$3:$B$1002,$B524,'Petty expenses'!$C$3:$C$1002,$C524))</f>
        <v/>
      </c>
      <c r="N524" s="13">
        <f>IF($A524="","",$F524+$H524-$M524)</f>
        <v/>
      </c>
      <c r="O524" s="5" t="n"/>
      <c r="P524" s="13">
        <f>IF(OR($A524="",$O524=""),"",$O524-$N524)</f>
        <v/>
      </c>
      <c r="Q524" s="4" t="n"/>
      <c r="R524" s="5" t="n"/>
      <c r="S524" s="4" t="n"/>
      <c r="T524" s="7">
        <f>IF(OR($A524="",$O524=""),"",IF($P524=0,"Balanced",IF($Q524="","Reason needed",IF($P524&lt;0,"Short","Over"))))</f>
        <v/>
      </c>
      <c r="U524" s="13">
        <f>IF($A524="","",$H524+$I524+$J524+$K524)</f>
        <v/>
      </c>
      <c r="V524" s="14">
        <f>IF($A524="","",DATE(YEAR($A524),MONTH($A524),1))</f>
        <v/>
      </c>
      <c r="W524" s="7">
        <f>IF($A524="","",$A524&amp;"|"&amp;$B524&amp;"|"&amp;$C524)</f>
        <v/>
      </c>
    </row>
    <row r="525">
      <c r="A525" s="12" t="n"/>
      <c r="B525" s="4" t="n"/>
      <c r="C525" s="4" t="n"/>
      <c r="D525" s="4" t="n"/>
      <c r="E525" s="4" t="n"/>
      <c r="F525" s="5" t="n"/>
      <c r="G525" s="5" t="n"/>
      <c r="H525" s="5" t="n"/>
      <c r="I525" s="5" t="n"/>
      <c r="J525" s="5" t="n"/>
      <c r="K525" s="5" t="n"/>
      <c r="L525" s="5" t="n"/>
      <c r="M525" s="13">
        <f>IF($A525="","",SUMIFS('Petty expenses'!$E$3:$E$1002,'Petty expenses'!$A$3:$A$1002,$A525,'Petty expenses'!$B$3:$B$1002,$B525,'Petty expenses'!$C$3:$C$1002,$C525))</f>
        <v/>
      </c>
      <c r="N525" s="13">
        <f>IF($A525="","",$F525+$H525-$M525)</f>
        <v/>
      </c>
      <c r="O525" s="5" t="n"/>
      <c r="P525" s="13">
        <f>IF(OR($A525="",$O525=""),"",$O525-$N525)</f>
        <v/>
      </c>
      <c r="Q525" s="4" t="n"/>
      <c r="R525" s="5" t="n"/>
      <c r="S525" s="4" t="n"/>
      <c r="T525" s="7">
        <f>IF(OR($A525="",$O525=""),"",IF($P525=0,"Balanced",IF($Q525="","Reason needed",IF($P525&lt;0,"Short","Over"))))</f>
        <v/>
      </c>
      <c r="U525" s="13">
        <f>IF($A525="","",$H525+$I525+$J525+$K525)</f>
        <v/>
      </c>
      <c r="V525" s="14">
        <f>IF($A525="","",DATE(YEAR($A525),MONTH($A525),1))</f>
        <v/>
      </c>
      <c r="W525" s="7">
        <f>IF($A525="","",$A525&amp;"|"&amp;$B525&amp;"|"&amp;$C525)</f>
        <v/>
      </c>
    </row>
    <row r="526">
      <c r="A526" s="12" t="n"/>
      <c r="B526" s="4" t="n"/>
      <c r="C526" s="4" t="n"/>
      <c r="D526" s="4" t="n"/>
      <c r="E526" s="4" t="n"/>
      <c r="F526" s="5" t="n"/>
      <c r="G526" s="5" t="n"/>
      <c r="H526" s="5" t="n"/>
      <c r="I526" s="5" t="n"/>
      <c r="J526" s="5" t="n"/>
      <c r="K526" s="5" t="n"/>
      <c r="L526" s="5" t="n"/>
      <c r="M526" s="13">
        <f>IF($A526="","",SUMIFS('Petty expenses'!$E$3:$E$1002,'Petty expenses'!$A$3:$A$1002,$A526,'Petty expenses'!$B$3:$B$1002,$B526,'Petty expenses'!$C$3:$C$1002,$C526))</f>
        <v/>
      </c>
      <c r="N526" s="13">
        <f>IF($A526="","",$F526+$H526-$M526)</f>
        <v/>
      </c>
      <c r="O526" s="5" t="n"/>
      <c r="P526" s="13">
        <f>IF(OR($A526="",$O526=""),"",$O526-$N526)</f>
        <v/>
      </c>
      <c r="Q526" s="4" t="n"/>
      <c r="R526" s="5" t="n"/>
      <c r="S526" s="4" t="n"/>
      <c r="T526" s="7">
        <f>IF(OR($A526="",$O526=""),"",IF($P526=0,"Balanced",IF($Q526="","Reason needed",IF($P526&lt;0,"Short","Over"))))</f>
        <v/>
      </c>
      <c r="U526" s="13">
        <f>IF($A526="","",$H526+$I526+$J526+$K526)</f>
        <v/>
      </c>
      <c r="V526" s="14">
        <f>IF($A526="","",DATE(YEAR($A526),MONTH($A526),1))</f>
        <v/>
      </c>
      <c r="W526" s="7">
        <f>IF($A526="","",$A526&amp;"|"&amp;$B526&amp;"|"&amp;$C526)</f>
        <v/>
      </c>
    </row>
    <row r="527">
      <c r="A527" s="12" t="n"/>
      <c r="B527" s="4" t="n"/>
      <c r="C527" s="4" t="n"/>
      <c r="D527" s="4" t="n"/>
      <c r="E527" s="4" t="n"/>
      <c r="F527" s="5" t="n"/>
      <c r="G527" s="5" t="n"/>
      <c r="H527" s="5" t="n"/>
      <c r="I527" s="5" t="n"/>
      <c r="J527" s="5" t="n"/>
      <c r="K527" s="5" t="n"/>
      <c r="L527" s="5" t="n"/>
      <c r="M527" s="13">
        <f>IF($A527="","",SUMIFS('Petty expenses'!$E$3:$E$1002,'Petty expenses'!$A$3:$A$1002,$A527,'Petty expenses'!$B$3:$B$1002,$B527,'Petty expenses'!$C$3:$C$1002,$C527))</f>
        <v/>
      </c>
      <c r="N527" s="13">
        <f>IF($A527="","",$F527+$H527-$M527)</f>
        <v/>
      </c>
      <c r="O527" s="5" t="n"/>
      <c r="P527" s="13">
        <f>IF(OR($A527="",$O527=""),"",$O527-$N527)</f>
        <v/>
      </c>
      <c r="Q527" s="4" t="n"/>
      <c r="R527" s="5" t="n"/>
      <c r="S527" s="4" t="n"/>
      <c r="T527" s="7">
        <f>IF(OR($A527="",$O527=""),"",IF($P527=0,"Balanced",IF($Q527="","Reason needed",IF($P527&lt;0,"Short","Over"))))</f>
        <v/>
      </c>
      <c r="U527" s="13">
        <f>IF($A527="","",$H527+$I527+$J527+$K527)</f>
        <v/>
      </c>
      <c r="V527" s="14">
        <f>IF($A527="","",DATE(YEAR($A527),MONTH($A527),1))</f>
        <v/>
      </c>
      <c r="W527" s="7">
        <f>IF($A527="","",$A527&amp;"|"&amp;$B527&amp;"|"&amp;$C527)</f>
        <v/>
      </c>
    </row>
    <row r="528">
      <c r="A528" s="12" t="n"/>
      <c r="B528" s="4" t="n"/>
      <c r="C528" s="4" t="n"/>
      <c r="D528" s="4" t="n"/>
      <c r="E528" s="4" t="n"/>
      <c r="F528" s="5" t="n"/>
      <c r="G528" s="5" t="n"/>
      <c r="H528" s="5" t="n"/>
      <c r="I528" s="5" t="n"/>
      <c r="J528" s="5" t="n"/>
      <c r="K528" s="5" t="n"/>
      <c r="L528" s="5" t="n"/>
      <c r="M528" s="13">
        <f>IF($A528="","",SUMIFS('Petty expenses'!$E$3:$E$1002,'Petty expenses'!$A$3:$A$1002,$A528,'Petty expenses'!$B$3:$B$1002,$B528,'Petty expenses'!$C$3:$C$1002,$C528))</f>
        <v/>
      </c>
      <c r="N528" s="13">
        <f>IF($A528="","",$F528+$H528-$M528)</f>
        <v/>
      </c>
      <c r="O528" s="5" t="n"/>
      <c r="P528" s="13">
        <f>IF(OR($A528="",$O528=""),"",$O528-$N528)</f>
        <v/>
      </c>
      <c r="Q528" s="4" t="n"/>
      <c r="R528" s="5" t="n"/>
      <c r="S528" s="4" t="n"/>
      <c r="T528" s="7">
        <f>IF(OR($A528="",$O528=""),"",IF($P528=0,"Balanced",IF($Q528="","Reason needed",IF($P528&lt;0,"Short","Over"))))</f>
        <v/>
      </c>
      <c r="U528" s="13">
        <f>IF($A528="","",$H528+$I528+$J528+$K528)</f>
        <v/>
      </c>
      <c r="V528" s="14">
        <f>IF($A528="","",DATE(YEAR($A528),MONTH($A528),1))</f>
        <v/>
      </c>
      <c r="W528" s="7">
        <f>IF($A528="","",$A528&amp;"|"&amp;$B528&amp;"|"&amp;$C528)</f>
        <v/>
      </c>
    </row>
    <row r="529">
      <c r="A529" s="12" t="n"/>
      <c r="B529" s="4" t="n"/>
      <c r="C529" s="4" t="n"/>
      <c r="D529" s="4" t="n"/>
      <c r="E529" s="4" t="n"/>
      <c r="F529" s="5" t="n"/>
      <c r="G529" s="5" t="n"/>
      <c r="H529" s="5" t="n"/>
      <c r="I529" s="5" t="n"/>
      <c r="J529" s="5" t="n"/>
      <c r="K529" s="5" t="n"/>
      <c r="L529" s="5" t="n"/>
      <c r="M529" s="13">
        <f>IF($A529="","",SUMIFS('Petty expenses'!$E$3:$E$1002,'Petty expenses'!$A$3:$A$1002,$A529,'Petty expenses'!$B$3:$B$1002,$B529,'Petty expenses'!$C$3:$C$1002,$C529))</f>
        <v/>
      </c>
      <c r="N529" s="13">
        <f>IF($A529="","",$F529+$H529-$M529)</f>
        <v/>
      </c>
      <c r="O529" s="5" t="n"/>
      <c r="P529" s="13">
        <f>IF(OR($A529="",$O529=""),"",$O529-$N529)</f>
        <v/>
      </c>
      <c r="Q529" s="4" t="n"/>
      <c r="R529" s="5" t="n"/>
      <c r="S529" s="4" t="n"/>
      <c r="T529" s="7">
        <f>IF(OR($A529="",$O529=""),"",IF($P529=0,"Balanced",IF($Q529="","Reason needed",IF($P529&lt;0,"Short","Over"))))</f>
        <v/>
      </c>
      <c r="U529" s="13">
        <f>IF($A529="","",$H529+$I529+$J529+$K529)</f>
        <v/>
      </c>
      <c r="V529" s="14">
        <f>IF($A529="","",DATE(YEAR($A529),MONTH($A529),1))</f>
        <v/>
      </c>
      <c r="W529" s="7">
        <f>IF($A529="","",$A529&amp;"|"&amp;$B529&amp;"|"&amp;$C529)</f>
        <v/>
      </c>
    </row>
    <row r="530">
      <c r="A530" s="12" t="n"/>
      <c r="B530" s="4" t="n"/>
      <c r="C530" s="4" t="n"/>
      <c r="D530" s="4" t="n"/>
      <c r="E530" s="4" t="n"/>
      <c r="F530" s="5" t="n"/>
      <c r="G530" s="5" t="n"/>
      <c r="H530" s="5" t="n"/>
      <c r="I530" s="5" t="n"/>
      <c r="J530" s="5" t="n"/>
      <c r="K530" s="5" t="n"/>
      <c r="L530" s="5" t="n"/>
      <c r="M530" s="13">
        <f>IF($A530="","",SUMIFS('Petty expenses'!$E$3:$E$1002,'Petty expenses'!$A$3:$A$1002,$A530,'Petty expenses'!$B$3:$B$1002,$B530,'Petty expenses'!$C$3:$C$1002,$C530))</f>
        <v/>
      </c>
      <c r="N530" s="13">
        <f>IF($A530="","",$F530+$H530-$M530)</f>
        <v/>
      </c>
      <c r="O530" s="5" t="n"/>
      <c r="P530" s="13">
        <f>IF(OR($A530="",$O530=""),"",$O530-$N530)</f>
        <v/>
      </c>
      <c r="Q530" s="4" t="n"/>
      <c r="R530" s="5" t="n"/>
      <c r="S530" s="4" t="n"/>
      <c r="T530" s="7">
        <f>IF(OR($A530="",$O530=""),"",IF($P530=0,"Balanced",IF($Q530="","Reason needed",IF($P530&lt;0,"Short","Over"))))</f>
        <v/>
      </c>
      <c r="U530" s="13">
        <f>IF($A530="","",$H530+$I530+$J530+$K530)</f>
        <v/>
      </c>
      <c r="V530" s="14">
        <f>IF($A530="","",DATE(YEAR($A530),MONTH($A530),1))</f>
        <v/>
      </c>
      <c r="W530" s="7">
        <f>IF($A530="","",$A530&amp;"|"&amp;$B530&amp;"|"&amp;$C530)</f>
        <v/>
      </c>
    </row>
    <row r="531">
      <c r="A531" s="12" t="n"/>
      <c r="B531" s="4" t="n"/>
      <c r="C531" s="4" t="n"/>
      <c r="D531" s="4" t="n"/>
      <c r="E531" s="4" t="n"/>
      <c r="F531" s="5" t="n"/>
      <c r="G531" s="5" t="n"/>
      <c r="H531" s="5" t="n"/>
      <c r="I531" s="5" t="n"/>
      <c r="J531" s="5" t="n"/>
      <c r="K531" s="5" t="n"/>
      <c r="L531" s="5" t="n"/>
      <c r="M531" s="13">
        <f>IF($A531="","",SUMIFS('Petty expenses'!$E$3:$E$1002,'Petty expenses'!$A$3:$A$1002,$A531,'Petty expenses'!$B$3:$B$1002,$B531,'Petty expenses'!$C$3:$C$1002,$C531))</f>
        <v/>
      </c>
      <c r="N531" s="13">
        <f>IF($A531="","",$F531+$H531-$M531)</f>
        <v/>
      </c>
      <c r="O531" s="5" t="n"/>
      <c r="P531" s="13">
        <f>IF(OR($A531="",$O531=""),"",$O531-$N531)</f>
        <v/>
      </c>
      <c r="Q531" s="4" t="n"/>
      <c r="R531" s="5" t="n"/>
      <c r="S531" s="4" t="n"/>
      <c r="T531" s="7">
        <f>IF(OR($A531="",$O531=""),"",IF($P531=0,"Balanced",IF($Q531="","Reason needed",IF($P531&lt;0,"Short","Over"))))</f>
        <v/>
      </c>
      <c r="U531" s="13">
        <f>IF($A531="","",$H531+$I531+$J531+$K531)</f>
        <v/>
      </c>
      <c r="V531" s="14">
        <f>IF($A531="","",DATE(YEAR($A531),MONTH($A531),1))</f>
        <v/>
      </c>
      <c r="W531" s="7">
        <f>IF($A531="","",$A531&amp;"|"&amp;$B531&amp;"|"&amp;$C531)</f>
        <v/>
      </c>
    </row>
    <row r="532">
      <c r="A532" s="12" t="n"/>
      <c r="B532" s="4" t="n"/>
      <c r="C532" s="4" t="n"/>
      <c r="D532" s="4" t="n"/>
      <c r="E532" s="4" t="n"/>
      <c r="F532" s="5" t="n"/>
      <c r="G532" s="5" t="n"/>
      <c r="H532" s="5" t="n"/>
      <c r="I532" s="5" t="n"/>
      <c r="J532" s="5" t="n"/>
      <c r="K532" s="5" t="n"/>
      <c r="L532" s="5" t="n"/>
      <c r="M532" s="13">
        <f>IF($A532="","",SUMIFS('Petty expenses'!$E$3:$E$1002,'Petty expenses'!$A$3:$A$1002,$A532,'Petty expenses'!$B$3:$B$1002,$B532,'Petty expenses'!$C$3:$C$1002,$C532))</f>
        <v/>
      </c>
      <c r="N532" s="13">
        <f>IF($A532="","",$F532+$H532-$M532)</f>
        <v/>
      </c>
      <c r="O532" s="5" t="n"/>
      <c r="P532" s="13">
        <f>IF(OR($A532="",$O532=""),"",$O532-$N532)</f>
        <v/>
      </c>
      <c r="Q532" s="4" t="n"/>
      <c r="R532" s="5" t="n"/>
      <c r="S532" s="4" t="n"/>
      <c r="T532" s="7">
        <f>IF(OR($A532="",$O532=""),"",IF($P532=0,"Balanced",IF($Q532="","Reason needed",IF($P532&lt;0,"Short","Over"))))</f>
        <v/>
      </c>
      <c r="U532" s="13">
        <f>IF($A532="","",$H532+$I532+$J532+$K532)</f>
        <v/>
      </c>
      <c r="V532" s="14">
        <f>IF($A532="","",DATE(YEAR($A532),MONTH($A532),1))</f>
        <v/>
      </c>
      <c r="W532" s="7">
        <f>IF($A532="","",$A532&amp;"|"&amp;$B532&amp;"|"&amp;$C532)</f>
        <v/>
      </c>
    </row>
    <row r="533">
      <c r="A533" s="12" t="n"/>
      <c r="B533" s="4" t="n"/>
      <c r="C533" s="4" t="n"/>
      <c r="D533" s="4" t="n"/>
      <c r="E533" s="4" t="n"/>
      <c r="F533" s="5" t="n"/>
      <c r="G533" s="5" t="n"/>
      <c r="H533" s="5" t="n"/>
      <c r="I533" s="5" t="n"/>
      <c r="J533" s="5" t="n"/>
      <c r="K533" s="5" t="n"/>
      <c r="L533" s="5" t="n"/>
      <c r="M533" s="13">
        <f>IF($A533="","",SUMIFS('Petty expenses'!$E$3:$E$1002,'Petty expenses'!$A$3:$A$1002,$A533,'Petty expenses'!$B$3:$B$1002,$B533,'Petty expenses'!$C$3:$C$1002,$C533))</f>
        <v/>
      </c>
      <c r="N533" s="13">
        <f>IF($A533="","",$F533+$H533-$M533)</f>
        <v/>
      </c>
      <c r="O533" s="5" t="n"/>
      <c r="P533" s="13">
        <f>IF(OR($A533="",$O533=""),"",$O533-$N533)</f>
        <v/>
      </c>
      <c r="Q533" s="4" t="n"/>
      <c r="R533" s="5" t="n"/>
      <c r="S533" s="4" t="n"/>
      <c r="T533" s="7">
        <f>IF(OR($A533="",$O533=""),"",IF($P533=0,"Balanced",IF($Q533="","Reason needed",IF($P533&lt;0,"Short","Over"))))</f>
        <v/>
      </c>
      <c r="U533" s="13">
        <f>IF($A533="","",$H533+$I533+$J533+$K533)</f>
        <v/>
      </c>
      <c r="V533" s="14">
        <f>IF($A533="","",DATE(YEAR($A533),MONTH($A533),1))</f>
        <v/>
      </c>
      <c r="W533" s="7">
        <f>IF($A533="","",$A533&amp;"|"&amp;$B533&amp;"|"&amp;$C533)</f>
        <v/>
      </c>
    </row>
    <row r="534">
      <c r="A534" s="12" t="n"/>
      <c r="B534" s="4" t="n"/>
      <c r="C534" s="4" t="n"/>
      <c r="D534" s="4" t="n"/>
      <c r="E534" s="4" t="n"/>
      <c r="F534" s="5" t="n"/>
      <c r="G534" s="5" t="n"/>
      <c r="H534" s="5" t="n"/>
      <c r="I534" s="5" t="n"/>
      <c r="J534" s="5" t="n"/>
      <c r="K534" s="5" t="n"/>
      <c r="L534" s="5" t="n"/>
      <c r="M534" s="13">
        <f>IF($A534="","",SUMIFS('Petty expenses'!$E$3:$E$1002,'Petty expenses'!$A$3:$A$1002,$A534,'Petty expenses'!$B$3:$B$1002,$B534,'Petty expenses'!$C$3:$C$1002,$C534))</f>
        <v/>
      </c>
      <c r="N534" s="13">
        <f>IF($A534="","",$F534+$H534-$M534)</f>
        <v/>
      </c>
      <c r="O534" s="5" t="n"/>
      <c r="P534" s="13">
        <f>IF(OR($A534="",$O534=""),"",$O534-$N534)</f>
        <v/>
      </c>
      <c r="Q534" s="4" t="n"/>
      <c r="R534" s="5" t="n"/>
      <c r="S534" s="4" t="n"/>
      <c r="T534" s="7">
        <f>IF(OR($A534="",$O534=""),"",IF($P534=0,"Balanced",IF($Q534="","Reason needed",IF($P534&lt;0,"Short","Over"))))</f>
        <v/>
      </c>
      <c r="U534" s="13">
        <f>IF($A534="","",$H534+$I534+$J534+$K534)</f>
        <v/>
      </c>
      <c r="V534" s="14">
        <f>IF($A534="","",DATE(YEAR($A534),MONTH($A534),1))</f>
        <v/>
      </c>
      <c r="W534" s="7">
        <f>IF($A534="","",$A534&amp;"|"&amp;$B534&amp;"|"&amp;$C534)</f>
        <v/>
      </c>
    </row>
    <row r="535">
      <c r="A535" s="12" t="n"/>
      <c r="B535" s="4" t="n"/>
      <c r="C535" s="4" t="n"/>
      <c r="D535" s="4" t="n"/>
      <c r="E535" s="4" t="n"/>
      <c r="F535" s="5" t="n"/>
      <c r="G535" s="5" t="n"/>
      <c r="H535" s="5" t="n"/>
      <c r="I535" s="5" t="n"/>
      <c r="J535" s="5" t="n"/>
      <c r="K535" s="5" t="n"/>
      <c r="L535" s="5" t="n"/>
      <c r="M535" s="13">
        <f>IF($A535="","",SUMIFS('Petty expenses'!$E$3:$E$1002,'Petty expenses'!$A$3:$A$1002,$A535,'Petty expenses'!$B$3:$B$1002,$B535,'Petty expenses'!$C$3:$C$1002,$C535))</f>
        <v/>
      </c>
      <c r="N535" s="13">
        <f>IF($A535="","",$F535+$H535-$M535)</f>
        <v/>
      </c>
      <c r="O535" s="5" t="n"/>
      <c r="P535" s="13">
        <f>IF(OR($A535="",$O535=""),"",$O535-$N535)</f>
        <v/>
      </c>
      <c r="Q535" s="4" t="n"/>
      <c r="R535" s="5" t="n"/>
      <c r="S535" s="4" t="n"/>
      <c r="T535" s="7">
        <f>IF(OR($A535="",$O535=""),"",IF($P535=0,"Balanced",IF($Q535="","Reason needed",IF($P535&lt;0,"Short","Over"))))</f>
        <v/>
      </c>
      <c r="U535" s="13">
        <f>IF($A535="","",$H535+$I535+$J535+$K535)</f>
        <v/>
      </c>
      <c r="V535" s="14">
        <f>IF($A535="","",DATE(YEAR($A535),MONTH($A535),1))</f>
        <v/>
      </c>
      <c r="W535" s="7">
        <f>IF($A535="","",$A535&amp;"|"&amp;$B535&amp;"|"&amp;$C535)</f>
        <v/>
      </c>
    </row>
    <row r="536">
      <c r="A536" s="12" t="n"/>
      <c r="B536" s="4" t="n"/>
      <c r="C536" s="4" t="n"/>
      <c r="D536" s="4" t="n"/>
      <c r="E536" s="4" t="n"/>
      <c r="F536" s="5" t="n"/>
      <c r="G536" s="5" t="n"/>
      <c r="H536" s="5" t="n"/>
      <c r="I536" s="5" t="n"/>
      <c r="J536" s="5" t="n"/>
      <c r="K536" s="5" t="n"/>
      <c r="L536" s="5" t="n"/>
      <c r="M536" s="13">
        <f>IF($A536="","",SUMIFS('Petty expenses'!$E$3:$E$1002,'Petty expenses'!$A$3:$A$1002,$A536,'Petty expenses'!$B$3:$B$1002,$B536,'Petty expenses'!$C$3:$C$1002,$C536))</f>
        <v/>
      </c>
      <c r="N536" s="13">
        <f>IF($A536="","",$F536+$H536-$M536)</f>
        <v/>
      </c>
      <c r="O536" s="5" t="n"/>
      <c r="P536" s="13">
        <f>IF(OR($A536="",$O536=""),"",$O536-$N536)</f>
        <v/>
      </c>
      <c r="Q536" s="4" t="n"/>
      <c r="R536" s="5" t="n"/>
      <c r="S536" s="4" t="n"/>
      <c r="T536" s="7">
        <f>IF(OR($A536="",$O536=""),"",IF($P536=0,"Balanced",IF($Q536="","Reason needed",IF($P536&lt;0,"Short","Over"))))</f>
        <v/>
      </c>
      <c r="U536" s="13">
        <f>IF($A536="","",$H536+$I536+$J536+$K536)</f>
        <v/>
      </c>
      <c r="V536" s="14">
        <f>IF($A536="","",DATE(YEAR($A536),MONTH($A536),1))</f>
        <v/>
      </c>
      <c r="W536" s="7">
        <f>IF($A536="","",$A536&amp;"|"&amp;$B536&amp;"|"&amp;$C536)</f>
        <v/>
      </c>
    </row>
    <row r="537">
      <c r="A537" s="12" t="n"/>
      <c r="B537" s="4" t="n"/>
      <c r="C537" s="4" t="n"/>
      <c r="D537" s="4" t="n"/>
      <c r="E537" s="4" t="n"/>
      <c r="F537" s="5" t="n"/>
      <c r="G537" s="5" t="n"/>
      <c r="H537" s="5" t="n"/>
      <c r="I537" s="5" t="n"/>
      <c r="J537" s="5" t="n"/>
      <c r="K537" s="5" t="n"/>
      <c r="L537" s="5" t="n"/>
      <c r="M537" s="13">
        <f>IF($A537="","",SUMIFS('Petty expenses'!$E$3:$E$1002,'Petty expenses'!$A$3:$A$1002,$A537,'Petty expenses'!$B$3:$B$1002,$B537,'Petty expenses'!$C$3:$C$1002,$C537))</f>
        <v/>
      </c>
      <c r="N537" s="13">
        <f>IF($A537="","",$F537+$H537-$M537)</f>
        <v/>
      </c>
      <c r="O537" s="5" t="n"/>
      <c r="P537" s="13">
        <f>IF(OR($A537="",$O537=""),"",$O537-$N537)</f>
        <v/>
      </c>
      <c r="Q537" s="4" t="n"/>
      <c r="R537" s="5" t="n"/>
      <c r="S537" s="4" t="n"/>
      <c r="T537" s="7">
        <f>IF(OR($A537="",$O537=""),"",IF($P537=0,"Balanced",IF($Q537="","Reason needed",IF($P537&lt;0,"Short","Over"))))</f>
        <v/>
      </c>
      <c r="U537" s="13">
        <f>IF($A537="","",$H537+$I537+$J537+$K537)</f>
        <v/>
      </c>
      <c r="V537" s="14">
        <f>IF($A537="","",DATE(YEAR($A537),MONTH($A537),1))</f>
        <v/>
      </c>
      <c r="W537" s="7">
        <f>IF($A537="","",$A537&amp;"|"&amp;$B537&amp;"|"&amp;$C537)</f>
        <v/>
      </c>
    </row>
    <row r="538">
      <c r="A538" s="12" t="n"/>
      <c r="B538" s="4" t="n"/>
      <c r="C538" s="4" t="n"/>
      <c r="D538" s="4" t="n"/>
      <c r="E538" s="4" t="n"/>
      <c r="F538" s="5" t="n"/>
      <c r="G538" s="5" t="n"/>
      <c r="H538" s="5" t="n"/>
      <c r="I538" s="5" t="n"/>
      <c r="J538" s="5" t="n"/>
      <c r="K538" s="5" t="n"/>
      <c r="L538" s="5" t="n"/>
      <c r="M538" s="13">
        <f>IF($A538="","",SUMIFS('Petty expenses'!$E$3:$E$1002,'Petty expenses'!$A$3:$A$1002,$A538,'Petty expenses'!$B$3:$B$1002,$B538,'Petty expenses'!$C$3:$C$1002,$C538))</f>
        <v/>
      </c>
      <c r="N538" s="13">
        <f>IF($A538="","",$F538+$H538-$M538)</f>
        <v/>
      </c>
      <c r="O538" s="5" t="n"/>
      <c r="P538" s="13">
        <f>IF(OR($A538="",$O538=""),"",$O538-$N538)</f>
        <v/>
      </c>
      <c r="Q538" s="4" t="n"/>
      <c r="R538" s="5" t="n"/>
      <c r="S538" s="4" t="n"/>
      <c r="T538" s="7">
        <f>IF(OR($A538="",$O538=""),"",IF($P538=0,"Balanced",IF($Q538="","Reason needed",IF($P538&lt;0,"Short","Over"))))</f>
        <v/>
      </c>
      <c r="U538" s="13">
        <f>IF($A538="","",$H538+$I538+$J538+$K538)</f>
        <v/>
      </c>
      <c r="V538" s="14">
        <f>IF($A538="","",DATE(YEAR($A538),MONTH($A538),1))</f>
        <v/>
      </c>
      <c r="W538" s="7">
        <f>IF($A538="","",$A538&amp;"|"&amp;$B538&amp;"|"&amp;$C538)</f>
        <v/>
      </c>
    </row>
    <row r="539">
      <c r="A539" s="12" t="n"/>
      <c r="B539" s="4" t="n"/>
      <c r="C539" s="4" t="n"/>
      <c r="D539" s="4" t="n"/>
      <c r="E539" s="4" t="n"/>
      <c r="F539" s="5" t="n"/>
      <c r="G539" s="5" t="n"/>
      <c r="H539" s="5" t="n"/>
      <c r="I539" s="5" t="n"/>
      <c r="J539" s="5" t="n"/>
      <c r="K539" s="5" t="n"/>
      <c r="L539" s="5" t="n"/>
      <c r="M539" s="13">
        <f>IF($A539="","",SUMIFS('Petty expenses'!$E$3:$E$1002,'Petty expenses'!$A$3:$A$1002,$A539,'Petty expenses'!$B$3:$B$1002,$B539,'Petty expenses'!$C$3:$C$1002,$C539))</f>
        <v/>
      </c>
      <c r="N539" s="13">
        <f>IF($A539="","",$F539+$H539-$M539)</f>
        <v/>
      </c>
      <c r="O539" s="5" t="n"/>
      <c r="P539" s="13">
        <f>IF(OR($A539="",$O539=""),"",$O539-$N539)</f>
        <v/>
      </c>
      <c r="Q539" s="4" t="n"/>
      <c r="R539" s="5" t="n"/>
      <c r="S539" s="4" t="n"/>
      <c r="T539" s="7">
        <f>IF(OR($A539="",$O539=""),"",IF($P539=0,"Balanced",IF($Q539="","Reason needed",IF($P539&lt;0,"Short","Over"))))</f>
        <v/>
      </c>
      <c r="U539" s="13">
        <f>IF($A539="","",$H539+$I539+$J539+$K539)</f>
        <v/>
      </c>
      <c r="V539" s="14">
        <f>IF($A539="","",DATE(YEAR($A539),MONTH($A539),1))</f>
        <v/>
      </c>
      <c r="W539" s="7">
        <f>IF($A539="","",$A539&amp;"|"&amp;$B539&amp;"|"&amp;$C539)</f>
        <v/>
      </c>
    </row>
    <row r="540">
      <c r="A540" s="12" t="n"/>
      <c r="B540" s="4" t="n"/>
      <c r="C540" s="4" t="n"/>
      <c r="D540" s="4" t="n"/>
      <c r="E540" s="4" t="n"/>
      <c r="F540" s="5" t="n"/>
      <c r="G540" s="5" t="n"/>
      <c r="H540" s="5" t="n"/>
      <c r="I540" s="5" t="n"/>
      <c r="J540" s="5" t="n"/>
      <c r="K540" s="5" t="n"/>
      <c r="L540" s="5" t="n"/>
      <c r="M540" s="13">
        <f>IF($A540="","",SUMIFS('Petty expenses'!$E$3:$E$1002,'Petty expenses'!$A$3:$A$1002,$A540,'Petty expenses'!$B$3:$B$1002,$B540,'Petty expenses'!$C$3:$C$1002,$C540))</f>
        <v/>
      </c>
      <c r="N540" s="13">
        <f>IF($A540="","",$F540+$H540-$M540)</f>
        <v/>
      </c>
      <c r="O540" s="5" t="n"/>
      <c r="P540" s="13">
        <f>IF(OR($A540="",$O540=""),"",$O540-$N540)</f>
        <v/>
      </c>
      <c r="Q540" s="4" t="n"/>
      <c r="R540" s="5" t="n"/>
      <c r="S540" s="4" t="n"/>
      <c r="T540" s="7">
        <f>IF(OR($A540="",$O540=""),"",IF($P540=0,"Balanced",IF($Q540="","Reason needed",IF($P540&lt;0,"Short","Over"))))</f>
        <v/>
      </c>
      <c r="U540" s="13">
        <f>IF($A540="","",$H540+$I540+$J540+$K540)</f>
        <v/>
      </c>
      <c r="V540" s="14">
        <f>IF($A540="","",DATE(YEAR($A540),MONTH($A540),1))</f>
        <v/>
      </c>
      <c r="W540" s="7">
        <f>IF($A540="","",$A540&amp;"|"&amp;$B540&amp;"|"&amp;$C540)</f>
        <v/>
      </c>
    </row>
    <row r="541">
      <c r="A541" s="12" t="n"/>
      <c r="B541" s="4" t="n"/>
      <c r="C541" s="4" t="n"/>
      <c r="D541" s="4" t="n"/>
      <c r="E541" s="4" t="n"/>
      <c r="F541" s="5" t="n"/>
      <c r="G541" s="5" t="n"/>
      <c r="H541" s="5" t="n"/>
      <c r="I541" s="5" t="n"/>
      <c r="J541" s="5" t="n"/>
      <c r="K541" s="5" t="n"/>
      <c r="L541" s="5" t="n"/>
      <c r="M541" s="13">
        <f>IF($A541="","",SUMIFS('Petty expenses'!$E$3:$E$1002,'Petty expenses'!$A$3:$A$1002,$A541,'Petty expenses'!$B$3:$B$1002,$B541,'Petty expenses'!$C$3:$C$1002,$C541))</f>
        <v/>
      </c>
      <c r="N541" s="13">
        <f>IF($A541="","",$F541+$H541-$M541)</f>
        <v/>
      </c>
      <c r="O541" s="5" t="n"/>
      <c r="P541" s="13">
        <f>IF(OR($A541="",$O541=""),"",$O541-$N541)</f>
        <v/>
      </c>
      <c r="Q541" s="4" t="n"/>
      <c r="R541" s="5" t="n"/>
      <c r="S541" s="4" t="n"/>
      <c r="T541" s="7">
        <f>IF(OR($A541="",$O541=""),"",IF($P541=0,"Balanced",IF($Q541="","Reason needed",IF($P541&lt;0,"Short","Over"))))</f>
        <v/>
      </c>
      <c r="U541" s="13">
        <f>IF($A541="","",$H541+$I541+$J541+$K541)</f>
        <v/>
      </c>
      <c r="V541" s="14">
        <f>IF($A541="","",DATE(YEAR($A541),MONTH($A541),1))</f>
        <v/>
      </c>
      <c r="W541" s="7">
        <f>IF($A541="","",$A541&amp;"|"&amp;$B541&amp;"|"&amp;$C541)</f>
        <v/>
      </c>
    </row>
    <row r="542">
      <c r="A542" s="12" t="n"/>
      <c r="B542" s="4" t="n"/>
      <c r="C542" s="4" t="n"/>
      <c r="D542" s="4" t="n"/>
      <c r="E542" s="4" t="n"/>
      <c r="F542" s="5" t="n"/>
      <c r="G542" s="5" t="n"/>
      <c r="H542" s="5" t="n"/>
      <c r="I542" s="5" t="n"/>
      <c r="J542" s="5" t="n"/>
      <c r="K542" s="5" t="n"/>
      <c r="L542" s="5" t="n"/>
      <c r="M542" s="13">
        <f>IF($A542="","",SUMIFS('Petty expenses'!$E$3:$E$1002,'Petty expenses'!$A$3:$A$1002,$A542,'Petty expenses'!$B$3:$B$1002,$B542,'Petty expenses'!$C$3:$C$1002,$C542))</f>
        <v/>
      </c>
      <c r="N542" s="13">
        <f>IF($A542="","",$F542+$H542-$M542)</f>
        <v/>
      </c>
      <c r="O542" s="5" t="n"/>
      <c r="P542" s="13">
        <f>IF(OR($A542="",$O542=""),"",$O542-$N542)</f>
        <v/>
      </c>
      <c r="Q542" s="4" t="n"/>
      <c r="R542" s="5" t="n"/>
      <c r="S542" s="4" t="n"/>
      <c r="T542" s="7">
        <f>IF(OR($A542="",$O542=""),"",IF($P542=0,"Balanced",IF($Q542="","Reason needed",IF($P542&lt;0,"Short","Over"))))</f>
        <v/>
      </c>
      <c r="U542" s="13">
        <f>IF($A542="","",$H542+$I542+$J542+$K542)</f>
        <v/>
      </c>
      <c r="V542" s="14">
        <f>IF($A542="","",DATE(YEAR($A542),MONTH($A542),1))</f>
        <v/>
      </c>
      <c r="W542" s="7">
        <f>IF($A542="","",$A542&amp;"|"&amp;$B542&amp;"|"&amp;$C542)</f>
        <v/>
      </c>
    </row>
    <row r="543">
      <c r="A543" s="12" t="n"/>
      <c r="B543" s="4" t="n"/>
      <c r="C543" s="4" t="n"/>
      <c r="D543" s="4" t="n"/>
      <c r="E543" s="4" t="n"/>
      <c r="F543" s="5" t="n"/>
      <c r="G543" s="5" t="n"/>
      <c r="H543" s="5" t="n"/>
      <c r="I543" s="5" t="n"/>
      <c r="J543" s="5" t="n"/>
      <c r="K543" s="5" t="n"/>
      <c r="L543" s="5" t="n"/>
      <c r="M543" s="13">
        <f>IF($A543="","",SUMIFS('Petty expenses'!$E$3:$E$1002,'Petty expenses'!$A$3:$A$1002,$A543,'Petty expenses'!$B$3:$B$1002,$B543,'Petty expenses'!$C$3:$C$1002,$C543))</f>
        <v/>
      </c>
      <c r="N543" s="13">
        <f>IF($A543="","",$F543+$H543-$M543)</f>
        <v/>
      </c>
      <c r="O543" s="5" t="n"/>
      <c r="P543" s="13">
        <f>IF(OR($A543="",$O543=""),"",$O543-$N543)</f>
        <v/>
      </c>
      <c r="Q543" s="4" t="n"/>
      <c r="R543" s="5" t="n"/>
      <c r="S543" s="4" t="n"/>
      <c r="T543" s="7">
        <f>IF(OR($A543="",$O543=""),"",IF($P543=0,"Balanced",IF($Q543="","Reason needed",IF($P543&lt;0,"Short","Over"))))</f>
        <v/>
      </c>
      <c r="U543" s="13">
        <f>IF($A543="","",$H543+$I543+$J543+$K543)</f>
        <v/>
      </c>
      <c r="V543" s="14">
        <f>IF($A543="","",DATE(YEAR($A543),MONTH($A543),1))</f>
        <v/>
      </c>
      <c r="W543" s="7">
        <f>IF($A543="","",$A543&amp;"|"&amp;$B543&amp;"|"&amp;$C543)</f>
        <v/>
      </c>
    </row>
    <row r="544">
      <c r="A544" s="12" t="n"/>
      <c r="B544" s="4" t="n"/>
      <c r="C544" s="4" t="n"/>
      <c r="D544" s="4" t="n"/>
      <c r="E544" s="4" t="n"/>
      <c r="F544" s="5" t="n"/>
      <c r="G544" s="5" t="n"/>
      <c r="H544" s="5" t="n"/>
      <c r="I544" s="5" t="n"/>
      <c r="J544" s="5" t="n"/>
      <c r="K544" s="5" t="n"/>
      <c r="L544" s="5" t="n"/>
      <c r="M544" s="13">
        <f>IF($A544="","",SUMIFS('Petty expenses'!$E$3:$E$1002,'Petty expenses'!$A$3:$A$1002,$A544,'Petty expenses'!$B$3:$B$1002,$B544,'Petty expenses'!$C$3:$C$1002,$C544))</f>
        <v/>
      </c>
      <c r="N544" s="13">
        <f>IF($A544="","",$F544+$H544-$M544)</f>
        <v/>
      </c>
      <c r="O544" s="5" t="n"/>
      <c r="P544" s="13">
        <f>IF(OR($A544="",$O544=""),"",$O544-$N544)</f>
        <v/>
      </c>
      <c r="Q544" s="4" t="n"/>
      <c r="R544" s="5" t="n"/>
      <c r="S544" s="4" t="n"/>
      <c r="T544" s="7">
        <f>IF(OR($A544="",$O544=""),"",IF($P544=0,"Balanced",IF($Q544="","Reason needed",IF($P544&lt;0,"Short","Over"))))</f>
        <v/>
      </c>
      <c r="U544" s="13">
        <f>IF($A544="","",$H544+$I544+$J544+$K544)</f>
        <v/>
      </c>
      <c r="V544" s="14">
        <f>IF($A544="","",DATE(YEAR($A544),MONTH($A544),1))</f>
        <v/>
      </c>
      <c r="W544" s="7">
        <f>IF($A544="","",$A544&amp;"|"&amp;$B544&amp;"|"&amp;$C544)</f>
        <v/>
      </c>
    </row>
    <row r="545">
      <c r="A545" s="12" t="n"/>
      <c r="B545" s="4" t="n"/>
      <c r="C545" s="4" t="n"/>
      <c r="D545" s="4" t="n"/>
      <c r="E545" s="4" t="n"/>
      <c r="F545" s="5" t="n"/>
      <c r="G545" s="5" t="n"/>
      <c r="H545" s="5" t="n"/>
      <c r="I545" s="5" t="n"/>
      <c r="J545" s="5" t="n"/>
      <c r="K545" s="5" t="n"/>
      <c r="L545" s="5" t="n"/>
      <c r="M545" s="13">
        <f>IF($A545="","",SUMIFS('Petty expenses'!$E$3:$E$1002,'Petty expenses'!$A$3:$A$1002,$A545,'Petty expenses'!$B$3:$B$1002,$B545,'Petty expenses'!$C$3:$C$1002,$C545))</f>
        <v/>
      </c>
      <c r="N545" s="13">
        <f>IF($A545="","",$F545+$H545-$M545)</f>
        <v/>
      </c>
      <c r="O545" s="5" t="n"/>
      <c r="P545" s="13">
        <f>IF(OR($A545="",$O545=""),"",$O545-$N545)</f>
        <v/>
      </c>
      <c r="Q545" s="4" t="n"/>
      <c r="R545" s="5" t="n"/>
      <c r="S545" s="4" t="n"/>
      <c r="T545" s="7">
        <f>IF(OR($A545="",$O545=""),"",IF($P545=0,"Balanced",IF($Q545="","Reason needed",IF($P545&lt;0,"Short","Over"))))</f>
        <v/>
      </c>
      <c r="U545" s="13">
        <f>IF($A545="","",$H545+$I545+$J545+$K545)</f>
        <v/>
      </c>
      <c r="V545" s="14">
        <f>IF($A545="","",DATE(YEAR($A545),MONTH($A545),1))</f>
        <v/>
      </c>
      <c r="W545" s="7">
        <f>IF($A545="","",$A545&amp;"|"&amp;$B545&amp;"|"&amp;$C545)</f>
        <v/>
      </c>
    </row>
    <row r="546">
      <c r="A546" s="12" t="n"/>
      <c r="B546" s="4" t="n"/>
      <c r="C546" s="4" t="n"/>
      <c r="D546" s="4" t="n"/>
      <c r="E546" s="4" t="n"/>
      <c r="F546" s="5" t="n"/>
      <c r="G546" s="5" t="n"/>
      <c r="H546" s="5" t="n"/>
      <c r="I546" s="5" t="n"/>
      <c r="J546" s="5" t="n"/>
      <c r="K546" s="5" t="n"/>
      <c r="L546" s="5" t="n"/>
      <c r="M546" s="13">
        <f>IF($A546="","",SUMIFS('Petty expenses'!$E$3:$E$1002,'Petty expenses'!$A$3:$A$1002,$A546,'Petty expenses'!$B$3:$B$1002,$B546,'Petty expenses'!$C$3:$C$1002,$C546))</f>
        <v/>
      </c>
      <c r="N546" s="13">
        <f>IF($A546="","",$F546+$H546-$M546)</f>
        <v/>
      </c>
      <c r="O546" s="5" t="n"/>
      <c r="P546" s="13">
        <f>IF(OR($A546="",$O546=""),"",$O546-$N546)</f>
        <v/>
      </c>
      <c r="Q546" s="4" t="n"/>
      <c r="R546" s="5" t="n"/>
      <c r="S546" s="4" t="n"/>
      <c r="T546" s="7">
        <f>IF(OR($A546="",$O546=""),"",IF($P546=0,"Balanced",IF($Q546="","Reason needed",IF($P546&lt;0,"Short","Over"))))</f>
        <v/>
      </c>
      <c r="U546" s="13">
        <f>IF($A546="","",$H546+$I546+$J546+$K546)</f>
        <v/>
      </c>
      <c r="V546" s="14">
        <f>IF($A546="","",DATE(YEAR($A546),MONTH($A546),1))</f>
        <v/>
      </c>
      <c r="W546" s="7">
        <f>IF($A546="","",$A546&amp;"|"&amp;$B546&amp;"|"&amp;$C546)</f>
        <v/>
      </c>
    </row>
    <row r="547">
      <c r="A547" s="12" t="n"/>
      <c r="B547" s="4" t="n"/>
      <c r="C547" s="4" t="n"/>
      <c r="D547" s="4" t="n"/>
      <c r="E547" s="4" t="n"/>
      <c r="F547" s="5" t="n"/>
      <c r="G547" s="5" t="n"/>
      <c r="H547" s="5" t="n"/>
      <c r="I547" s="5" t="n"/>
      <c r="J547" s="5" t="n"/>
      <c r="K547" s="5" t="n"/>
      <c r="L547" s="5" t="n"/>
      <c r="M547" s="13">
        <f>IF($A547="","",SUMIFS('Petty expenses'!$E$3:$E$1002,'Petty expenses'!$A$3:$A$1002,$A547,'Petty expenses'!$B$3:$B$1002,$B547,'Petty expenses'!$C$3:$C$1002,$C547))</f>
        <v/>
      </c>
      <c r="N547" s="13">
        <f>IF($A547="","",$F547+$H547-$M547)</f>
        <v/>
      </c>
      <c r="O547" s="5" t="n"/>
      <c r="P547" s="13">
        <f>IF(OR($A547="",$O547=""),"",$O547-$N547)</f>
        <v/>
      </c>
      <c r="Q547" s="4" t="n"/>
      <c r="R547" s="5" t="n"/>
      <c r="S547" s="4" t="n"/>
      <c r="T547" s="7">
        <f>IF(OR($A547="",$O547=""),"",IF($P547=0,"Balanced",IF($Q547="","Reason needed",IF($P547&lt;0,"Short","Over"))))</f>
        <v/>
      </c>
      <c r="U547" s="13">
        <f>IF($A547="","",$H547+$I547+$J547+$K547)</f>
        <v/>
      </c>
      <c r="V547" s="14">
        <f>IF($A547="","",DATE(YEAR($A547),MONTH($A547),1))</f>
        <v/>
      </c>
      <c r="W547" s="7">
        <f>IF($A547="","",$A547&amp;"|"&amp;$B547&amp;"|"&amp;$C547)</f>
        <v/>
      </c>
    </row>
    <row r="548">
      <c r="A548" s="12" t="n"/>
      <c r="B548" s="4" t="n"/>
      <c r="C548" s="4" t="n"/>
      <c r="D548" s="4" t="n"/>
      <c r="E548" s="4" t="n"/>
      <c r="F548" s="5" t="n"/>
      <c r="G548" s="5" t="n"/>
      <c r="H548" s="5" t="n"/>
      <c r="I548" s="5" t="n"/>
      <c r="J548" s="5" t="n"/>
      <c r="K548" s="5" t="n"/>
      <c r="L548" s="5" t="n"/>
      <c r="M548" s="13">
        <f>IF($A548="","",SUMIFS('Petty expenses'!$E$3:$E$1002,'Petty expenses'!$A$3:$A$1002,$A548,'Petty expenses'!$B$3:$B$1002,$B548,'Petty expenses'!$C$3:$C$1002,$C548))</f>
        <v/>
      </c>
      <c r="N548" s="13">
        <f>IF($A548="","",$F548+$H548-$M548)</f>
        <v/>
      </c>
      <c r="O548" s="5" t="n"/>
      <c r="P548" s="13">
        <f>IF(OR($A548="",$O548=""),"",$O548-$N548)</f>
        <v/>
      </c>
      <c r="Q548" s="4" t="n"/>
      <c r="R548" s="5" t="n"/>
      <c r="S548" s="4" t="n"/>
      <c r="T548" s="7">
        <f>IF(OR($A548="",$O548=""),"",IF($P548=0,"Balanced",IF($Q548="","Reason needed",IF($P548&lt;0,"Short","Over"))))</f>
        <v/>
      </c>
      <c r="U548" s="13">
        <f>IF($A548="","",$H548+$I548+$J548+$K548)</f>
        <v/>
      </c>
      <c r="V548" s="14">
        <f>IF($A548="","",DATE(YEAR($A548),MONTH($A548),1))</f>
        <v/>
      </c>
      <c r="W548" s="7">
        <f>IF($A548="","",$A548&amp;"|"&amp;$B548&amp;"|"&amp;$C548)</f>
        <v/>
      </c>
    </row>
    <row r="549">
      <c r="A549" s="12" t="n"/>
      <c r="B549" s="4" t="n"/>
      <c r="C549" s="4" t="n"/>
      <c r="D549" s="4" t="n"/>
      <c r="E549" s="4" t="n"/>
      <c r="F549" s="5" t="n"/>
      <c r="G549" s="5" t="n"/>
      <c r="H549" s="5" t="n"/>
      <c r="I549" s="5" t="n"/>
      <c r="J549" s="5" t="n"/>
      <c r="K549" s="5" t="n"/>
      <c r="L549" s="5" t="n"/>
      <c r="M549" s="13">
        <f>IF($A549="","",SUMIFS('Petty expenses'!$E$3:$E$1002,'Petty expenses'!$A$3:$A$1002,$A549,'Petty expenses'!$B$3:$B$1002,$B549,'Petty expenses'!$C$3:$C$1002,$C549))</f>
        <v/>
      </c>
      <c r="N549" s="13">
        <f>IF($A549="","",$F549+$H549-$M549)</f>
        <v/>
      </c>
      <c r="O549" s="5" t="n"/>
      <c r="P549" s="13">
        <f>IF(OR($A549="",$O549=""),"",$O549-$N549)</f>
        <v/>
      </c>
      <c r="Q549" s="4" t="n"/>
      <c r="R549" s="5" t="n"/>
      <c r="S549" s="4" t="n"/>
      <c r="T549" s="7">
        <f>IF(OR($A549="",$O549=""),"",IF($P549=0,"Balanced",IF($Q549="","Reason needed",IF($P549&lt;0,"Short","Over"))))</f>
        <v/>
      </c>
      <c r="U549" s="13">
        <f>IF($A549="","",$H549+$I549+$J549+$K549)</f>
        <v/>
      </c>
      <c r="V549" s="14">
        <f>IF($A549="","",DATE(YEAR($A549),MONTH($A549),1))</f>
        <v/>
      </c>
      <c r="W549" s="7">
        <f>IF($A549="","",$A549&amp;"|"&amp;$B549&amp;"|"&amp;$C549)</f>
        <v/>
      </c>
    </row>
    <row r="550">
      <c r="A550" s="12" t="n"/>
      <c r="B550" s="4" t="n"/>
      <c r="C550" s="4" t="n"/>
      <c r="D550" s="4" t="n"/>
      <c r="E550" s="4" t="n"/>
      <c r="F550" s="5" t="n"/>
      <c r="G550" s="5" t="n"/>
      <c r="H550" s="5" t="n"/>
      <c r="I550" s="5" t="n"/>
      <c r="J550" s="5" t="n"/>
      <c r="K550" s="5" t="n"/>
      <c r="L550" s="5" t="n"/>
      <c r="M550" s="13">
        <f>IF($A550="","",SUMIFS('Petty expenses'!$E$3:$E$1002,'Petty expenses'!$A$3:$A$1002,$A550,'Petty expenses'!$B$3:$B$1002,$B550,'Petty expenses'!$C$3:$C$1002,$C550))</f>
        <v/>
      </c>
      <c r="N550" s="13">
        <f>IF($A550="","",$F550+$H550-$M550)</f>
        <v/>
      </c>
      <c r="O550" s="5" t="n"/>
      <c r="P550" s="13">
        <f>IF(OR($A550="",$O550=""),"",$O550-$N550)</f>
        <v/>
      </c>
      <c r="Q550" s="4" t="n"/>
      <c r="R550" s="5" t="n"/>
      <c r="S550" s="4" t="n"/>
      <c r="T550" s="7">
        <f>IF(OR($A550="",$O550=""),"",IF($P550=0,"Balanced",IF($Q550="","Reason needed",IF($P550&lt;0,"Short","Over"))))</f>
        <v/>
      </c>
      <c r="U550" s="13">
        <f>IF($A550="","",$H550+$I550+$J550+$K550)</f>
        <v/>
      </c>
      <c r="V550" s="14">
        <f>IF($A550="","",DATE(YEAR($A550),MONTH($A550),1))</f>
        <v/>
      </c>
      <c r="W550" s="7">
        <f>IF($A550="","",$A550&amp;"|"&amp;$B550&amp;"|"&amp;$C550)</f>
        <v/>
      </c>
    </row>
    <row r="551">
      <c r="A551" s="12" t="n"/>
      <c r="B551" s="4" t="n"/>
      <c r="C551" s="4" t="n"/>
      <c r="D551" s="4" t="n"/>
      <c r="E551" s="4" t="n"/>
      <c r="F551" s="5" t="n"/>
      <c r="G551" s="5" t="n"/>
      <c r="H551" s="5" t="n"/>
      <c r="I551" s="5" t="n"/>
      <c r="J551" s="5" t="n"/>
      <c r="K551" s="5" t="n"/>
      <c r="L551" s="5" t="n"/>
      <c r="M551" s="13">
        <f>IF($A551="","",SUMIFS('Petty expenses'!$E$3:$E$1002,'Petty expenses'!$A$3:$A$1002,$A551,'Petty expenses'!$B$3:$B$1002,$B551,'Petty expenses'!$C$3:$C$1002,$C551))</f>
        <v/>
      </c>
      <c r="N551" s="13">
        <f>IF($A551="","",$F551+$H551-$M551)</f>
        <v/>
      </c>
      <c r="O551" s="5" t="n"/>
      <c r="P551" s="13">
        <f>IF(OR($A551="",$O551=""),"",$O551-$N551)</f>
        <v/>
      </c>
      <c r="Q551" s="4" t="n"/>
      <c r="R551" s="5" t="n"/>
      <c r="S551" s="4" t="n"/>
      <c r="T551" s="7">
        <f>IF(OR($A551="",$O551=""),"",IF($P551=0,"Balanced",IF($Q551="","Reason needed",IF($P551&lt;0,"Short","Over"))))</f>
        <v/>
      </c>
      <c r="U551" s="13">
        <f>IF($A551="","",$H551+$I551+$J551+$K551)</f>
        <v/>
      </c>
      <c r="V551" s="14">
        <f>IF($A551="","",DATE(YEAR($A551),MONTH($A551),1))</f>
        <v/>
      </c>
      <c r="W551" s="7">
        <f>IF($A551="","",$A551&amp;"|"&amp;$B551&amp;"|"&amp;$C551)</f>
        <v/>
      </c>
    </row>
    <row r="552">
      <c r="A552" s="12" t="n"/>
      <c r="B552" s="4" t="n"/>
      <c r="C552" s="4" t="n"/>
      <c r="D552" s="4" t="n"/>
      <c r="E552" s="4" t="n"/>
      <c r="F552" s="5" t="n"/>
      <c r="G552" s="5" t="n"/>
      <c r="H552" s="5" t="n"/>
      <c r="I552" s="5" t="n"/>
      <c r="J552" s="5" t="n"/>
      <c r="K552" s="5" t="n"/>
      <c r="L552" s="5" t="n"/>
      <c r="M552" s="13">
        <f>IF($A552="","",SUMIFS('Petty expenses'!$E$3:$E$1002,'Petty expenses'!$A$3:$A$1002,$A552,'Petty expenses'!$B$3:$B$1002,$B552,'Petty expenses'!$C$3:$C$1002,$C552))</f>
        <v/>
      </c>
      <c r="N552" s="13">
        <f>IF($A552="","",$F552+$H552-$M552)</f>
        <v/>
      </c>
      <c r="O552" s="5" t="n"/>
      <c r="P552" s="13">
        <f>IF(OR($A552="",$O552=""),"",$O552-$N552)</f>
        <v/>
      </c>
      <c r="Q552" s="4" t="n"/>
      <c r="R552" s="5" t="n"/>
      <c r="S552" s="4" t="n"/>
      <c r="T552" s="7">
        <f>IF(OR($A552="",$O552=""),"",IF($P552=0,"Balanced",IF($Q552="","Reason needed",IF($P552&lt;0,"Short","Over"))))</f>
        <v/>
      </c>
      <c r="U552" s="13">
        <f>IF($A552="","",$H552+$I552+$J552+$K552)</f>
        <v/>
      </c>
      <c r="V552" s="14">
        <f>IF($A552="","",DATE(YEAR($A552),MONTH($A552),1))</f>
        <v/>
      </c>
      <c r="W552" s="7">
        <f>IF($A552="","",$A552&amp;"|"&amp;$B552&amp;"|"&amp;$C552)</f>
        <v/>
      </c>
    </row>
    <row r="553">
      <c r="A553" s="12" t="n"/>
      <c r="B553" s="4" t="n"/>
      <c r="C553" s="4" t="n"/>
      <c r="D553" s="4" t="n"/>
      <c r="E553" s="4" t="n"/>
      <c r="F553" s="5" t="n"/>
      <c r="G553" s="5" t="n"/>
      <c r="H553" s="5" t="n"/>
      <c r="I553" s="5" t="n"/>
      <c r="J553" s="5" t="n"/>
      <c r="K553" s="5" t="n"/>
      <c r="L553" s="5" t="n"/>
      <c r="M553" s="13">
        <f>IF($A553="","",SUMIFS('Petty expenses'!$E$3:$E$1002,'Petty expenses'!$A$3:$A$1002,$A553,'Petty expenses'!$B$3:$B$1002,$B553,'Petty expenses'!$C$3:$C$1002,$C553))</f>
        <v/>
      </c>
      <c r="N553" s="13">
        <f>IF($A553="","",$F553+$H553-$M553)</f>
        <v/>
      </c>
      <c r="O553" s="5" t="n"/>
      <c r="P553" s="13">
        <f>IF(OR($A553="",$O553=""),"",$O553-$N553)</f>
        <v/>
      </c>
      <c r="Q553" s="4" t="n"/>
      <c r="R553" s="5" t="n"/>
      <c r="S553" s="4" t="n"/>
      <c r="T553" s="7">
        <f>IF(OR($A553="",$O553=""),"",IF($P553=0,"Balanced",IF($Q553="","Reason needed",IF($P553&lt;0,"Short","Over"))))</f>
        <v/>
      </c>
      <c r="U553" s="13">
        <f>IF($A553="","",$H553+$I553+$J553+$K553)</f>
        <v/>
      </c>
      <c r="V553" s="14">
        <f>IF($A553="","",DATE(YEAR($A553),MONTH($A553),1))</f>
        <v/>
      </c>
      <c r="W553" s="7">
        <f>IF($A553="","",$A553&amp;"|"&amp;$B553&amp;"|"&amp;$C553)</f>
        <v/>
      </c>
    </row>
    <row r="554">
      <c r="A554" s="12" t="n"/>
      <c r="B554" s="4" t="n"/>
      <c r="C554" s="4" t="n"/>
      <c r="D554" s="4" t="n"/>
      <c r="E554" s="4" t="n"/>
      <c r="F554" s="5" t="n"/>
      <c r="G554" s="5" t="n"/>
      <c r="H554" s="5" t="n"/>
      <c r="I554" s="5" t="n"/>
      <c r="J554" s="5" t="n"/>
      <c r="K554" s="5" t="n"/>
      <c r="L554" s="5" t="n"/>
      <c r="M554" s="13">
        <f>IF($A554="","",SUMIFS('Petty expenses'!$E$3:$E$1002,'Petty expenses'!$A$3:$A$1002,$A554,'Petty expenses'!$B$3:$B$1002,$B554,'Petty expenses'!$C$3:$C$1002,$C554))</f>
        <v/>
      </c>
      <c r="N554" s="13">
        <f>IF($A554="","",$F554+$H554-$M554)</f>
        <v/>
      </c>
      <c r="O554" s="5" t="n"/>
      <c r="P554" s="13">
        <f>IF(OR($A554="",$O554=""),"",$O554-$N554)</f>
        <v/>
      </c>
      <c r="Q554" s="4" t="n"/>
      <c r="R554" s="5" t="n"/>
      <c r="S554" s="4" t="n"/>
      <c r="T554" s="7">
        <f>IF(OR($A554="",$O554=""),"",IF($P554=0,"Balanced",IF($Q554="","Reason needed",IF($P554&lt;0,"Short","Over"))))</f>
        <v/>
      </c>
      <c r="U554" s="13">
        <f>IF($A554="","",$H554+$I554+$J554+$K554)</f>
        <v/>
      </c>
      <c r="V554" s="14">
        <f>IF($A554="","",DATE(YEAR($A554),MONTH($A554),1))</f>
        <v/>
      </c>
      <c r="W554" s="7">
        <f>IF($A554="","",$A554&amp;"|"&amp;$B554&amp;"|"&amp;$C554)</f>
        <v/>
      </c>
    </row>
    <row r="555">
      <c r="A555" s="12" t="n"/>
      <c r="B555" s="4" t="n"/>
      <c r="C555" s="4" t="n"/>
      <c r="D555" s="4" t="n"/>
      <c r="E555" s="4" t="n"/>
      <c r="F555" s="5" t="n"/>
      <c r="G555" s="5" t="n"/>
      <c r="H555" s="5" t="n"/>
      <c r="I555" s="5" t="n"/>
      <c r="J555" s="5" t="n"/>
      <c r="K555" s="5" t="n"/>
      <c r="L555" s="5" t="n"/>
      <c r="M555" s="13">
        <f>IF($A555="","",SUMIFS('Petty expenses'!$E$3:$E$1002,'Petty expenses'!$A$3:$A$1002,$A555,'Petty expenses'!$B$3:$B$1002,$B555,'Petty expenses'!$C$3:$C$1002,$C555))</f>
        <v/>
      </c>
      <c r="N555" s="13">
        <f>IF($A555="","",$F555+$H555-$M555)</f>
        <v/>
      </c>
      <c r="O555" s="5" t="n"/>
      <c r="P555" s="13">
        <f>IF(OR($A555="",$O555=""),"",$O555-$N555)</f>
        <v/>
      </c>
      <c r="Q555" s="4" t="n"/>
      <c r="R555" s="5" t="n"/>
      <c r="S555" s="4" t="n"/>
      <c r="T555" s="7">
        <f>IF(OR($A555="",$O555=""),"",IF($P555=0,"Balanced",IF($Q555="","Reason needed",IF($P555&lt;0,"Short","Over"))))</f>
        <v/>
      </c>
      <c r="U555" s="13">
        <f>IF($A555="","",$H555+$I555+$J555+$K555)</f>
        <v/>
      </c>
      <c r="V555" s="14">
        <f>IF($A555="","",DATE(YEAR($A555),MONTH($A555),1))</f>
        <v/>
      </c>
      <c r="W555" s="7">
        <f>IF($A555="","",$A555&amp;"|"&amp;$B555&amp;"|"&amp;$C555)</f>
        <v/>
      </c>
    </row>
    <row r="556">
      <c r="A556" s="12" t="n"/>
      <c r="B556" s="4" t="n"/>
      <c r="C556" s="4" t="n"/>
      <c r="D556" s="4" t="n"/>
      <c r="E556" s="4" t="n"/>
      <c r="F556" s="5" t="n"/>
      <c r="G556" s="5" t="n"/>
      <c r="H556" s="5" t="n"/>
      <c r="I556" s="5" t="n"/>
      <c r="J556" s="5" t="n"/>
      <c r="K556" s="5" t="n"/>
      <c r="L556" s="5" t="n"/>
      <c r="M556" s="13">
        <f>IF($A556="","",SUMIFS('Petty expenses'!$E$3:$E$1002,'Petty expenses'!$A$3:$A$1002,$A556,'Petty expenses'!$B$3:$B$1002,$B556,'Petty expenses'!$C$3:$C$1002,$C556))</f>
        <v/>
      </c>
      <c r="N556" s="13">
        <f>IF($A556="","",$F556+$H556-$M556)</f>
        <v/>
      </c>
      <c r="O556" s="5" t="n"/>
      <c r="P556" s="13">
        <f>IF(OR($A556="",$O556=""),"",$O556-$N556)</f>
        <v/>
      </c>
      <c r="Q556" s="4" t="n"/>
      <c r="R556" s="5" t="n"/>
      <c r="S556" s="4" t="n"/>
      <c r="T556" s="7">
        <f>IF(OR($A556="",$O556=""),"",IF($P556=0,"Balanced",IF($Q556="","Reason needed",IF($P556&lt;0,"Short","Over"))))</f>
        <v/>
      </c>
      <c r="U556" s="13">
        <f>IF($A556="","",$H556+$I556+$J556+$K556)</f>
        <v/>
      </c>
      <c r="V556" s="14">
        <f>IF($A556="","",DATE(YEAR($A556),MONTH($A556),1))</f>
        <v/>
      </c>
      <c r="W556" s="7">
        <f>IF($A556="","",$A556&amp;"|"&amp;$B556&amp;"|"&amp;$C556)</f>
        <v/>
      </c>
    </row>
    <row r="557">
      <c r="A557" s="12" t="n"/>
      <c r="B557" s="4" t="n"/>
      <c r="C557" s="4" t="n"/>
      <c r="D557" s="4" t="n"/>
      <c r="E557" s="4" t="n"/>
      <c r="F557" s="5" t="n"/>
      <c r="G557" s="5" t="n"/>
      <c r="H557" s="5" t="n"/>
      <c r="I557" s="5" t="n"/>
      <c r="J557" s="5" t="n"/>
      <c r="K557" s="5" t="n"/>
      <c r="L557" s="5" t="n"/>
      <c r="M557" s="13">
        <f>IF($A557="","",SUMIFS('Petty expenses'!$E$3:$E$1002,'Petty expenses'!$A$3:$A$1002,$A557,'Petty expenses'!$B$3:$B$1002,$B557,'Petty expenses'!$C$3:$C$1002,$C557))</f>
        <v/>
      </c>
      <c r="N557" s="13">
        <f>IF($A557="","",$F557+$H557-$M557)</f>
        <v/>
      </c>
      <c r="O557" s="5" t="n"/>
      <c r="P557" s="13">
        <f>IF(OR($A557="",$O557=""),"",$O557-$N557)</f>
        <v/>
      </c>
      <c r="Q557" s="4" t="n"/>
      <c r="R557" s="5" t="n"/>
      <c r="S557" s="4" t="n"/>
      <c r="T557" s="7">
        <f>IF(OR($A557="",$O557=""),"",IF($P557=0,"Balanced",IF($Q557="","Reason needed",IF($P557&lt;0,"Short","Over"))))</f>
        <v/>
      </c>
      <c r="U557" s="13">
        <f>IF($A557="","",$H557+$I557+$J557+$K557)</f>
        <v/>
      </c>
      <c r="V557" s="14">
        <f>IF($A557="","",DATE(YEAR($A557),MONTH($A557),1))</f>
        <v/>
      </c>
      <c r="W557" s="7">
        <f>IF($A557="","",$A557&amp;"|"&amp;$B557&amp;"|"&amp;$C557)</f>
        <v/>
      </c>
    </row>
    <row r="558">
      <c r="A558" s="12" t="n"/>
      <c r="B558" s="4" t="n"/>
      <c r="C558" s="4" t="n"/>
      <c r="D558" s="4" t="n"/>
      <c r="E558" s="4" t="n"/>
      <c r="F558" s="5" t="n"/>
      <c r="G558" s="5" t="n"/>
      <c r="H558" s="5" t="n"/>
      <c r="I558" s="5" t="n"/>
      <c r="J558" s="5" t="n"/>
      <c r="K558" s="5" t="n"/>
      <c r="L558" s="5" t="n"/>
      <c r="M558" s="13">
        <f>IF($A558="","",SUMIFS('Petty expenses'!$E$3:$E$1002,'Petty expenses'!$A$3:$A$1002,$A558,'Petty expenses'!$B$3:$B$1002,$B558,'Petty expenses'!$C$3:$C$1002,$C558))</f>
        <v/>
      </c>
      <c r="N558" s="13">
        <f>IF($A558="","",$F558+$H558-$M558)</f>
        <v/>
      </c>
      <c r="O558" s="5" t="n"/>
      <c r="P558" s="13">
        <f>IF(OR($A558="",$O558=""),"",$O558-$N558)</f>
        <v/>
      </c>
      <c r="Q558" s="4" t="n"/>
      <c r="R558" s="5" t="n"/>
      <c r="S558" s="4" t="n"/>
      <c r="T558" s="7">
        <f>IF(OR($A558="",$O558=""),"",IF($P558=0,"Balanced",IF($Q558="","Reason needed",IF($P558&lt;0,"Short","Over"))))</f>
        <v/>
      </c>
      <c r="U558" s="13">
        <f>IF($A558="","",$H558+$I558+$J558+$K558)</f>
        <v/>
      </c>
      <c r="V558" s="14">
        <f>IF($A558="","",DATE(YEAR($A558),MONTH($A558),1))</f>
        <v/>
      </c>
      <c r="W558" s="7">
        <f>IF($A558="","",$A558&amp;"|"&amp;$B558&amp;"|"&amp;$C558)</f>
        <v/>
      </c>
    </row>
    <row r="559">
      <c r="A559" s="12" t="n"/>
      <c r="B559" s="4" t="n"/>
      <c r="C559" s="4" t="n"/>
      <c r="D559" s="4" t="n"/>
      <c r="E559" s="4" t="n"/>
      <c r="F559" s="5" t="n"/>
      <c r="G559" s="5" t="n"/>
      <c r="H559" s="5" t="n"/>
      <c r="I559" s="5" t="n"/>
      <c r="J559" s="5" t="n"/>
      <c r="K559" s="5" t="n"/>
      <c r="L559" s="5" t="n"/>
      <c r="M559" s="13">
        <f>IF($A559="","",SUMIFS('Petty expenses'!$E$3:$E$1002,'Petty expenses'!$A$3:$A$1002,$A559,'Petty expenses'!$B$3:$B$1002,$B559,'Petty expenses'!$C$3:$C$1002,$C559))</f>
        <v/>
      </c>
      <c r="N559" s="13">
        <f>IF($A559="","",$F559+$H559-$M559)</f>
        <v/>
      </c>
      <c r="O559" s="5" t="n"/>
      <c r="P559" s="13">
        <f>IF(OR($A559="",$O559=""),"",$O559-$N559)</f>
        <v/>
      </c>
      <c r="Q559" s="4" t="n"/>
      <c r="R559" s="5" t="n"/>
      <c r="S559" s="4" t="n"/>
      <c r="T559" s="7">
        <f>IF(OR($A559="",$O559=""),"",IF($P559=0,"Balanced",IF($Q559="","Reason needed",IF($P559&lt;0,"Short","Over"))))</f>
        <v/>
      </c>
      <c r="U559" s="13">
        <f>IF($A559="","",$H559+$I559+$J559+$K559)</f>
        <v/>
      </c>
      <c r="V559" s="14">
        <f>IF($A559="","",DATE(YEAR($A559),MONTH($A559),1))</f>
        <v/>
      </c>
      <c r="W559" s="7">
        <f>IF($A559="","",$A559&amp;"|"&amp;$B559&amp;"|"&amp;$C559)</f>
        <v/>
      </c>
    </row>
    <row r="560">
      <c r="A560" s="12" t="n"/>
      <c r="B560" s="4" t="n"/>
      <c r="C560" s="4" t="n"/>
      <c r="D560" s="4" t="n"/>
      <c r="E560" s="4" t="n"/>
      <c r="F560" s="5" t="n"/>
      <c r="G560" s="5" t="n"/>
      <c r="H560" s="5" t="n"/>
      <c r="I560" s="5" t="n"/>
      <c r="J560" s="5" t="n"/>
      <c r="K560" s="5" t="n"/>
      <c r="L560" s="5" t="n"/>
      <c r="M560" s="13">
        <f>IF($A560="","",SUMIFS('Petty expenses'!$E$3:$E$1002,'Petty expenses'!$A$3:$A$1002,$A560,'Petty expenses'!$B$3:$B$1002,$B560,'Petty expenses'!$C$3:$C$1002,$C560))</f>
        <v/>
      </c>
      <c r="N560" s="13">
        <f>IF($A560="","",$F560+$H560-$M560)</f>
        <v/>
      </c>
      <c r="O560" s="5" t="n"/>
      <c r="P560" s="13">
        <f>IF(OR($A560="",$O560=""),"",$O560-$N560)</f>
        <v/>
      </c>
      <c r="Q560" s="4" t="n"/>
      <c r="R560" s="5" t="n"/>
      <c r="S560" s="4" t="n"/>
      <c r="T560" s="7">
        <f>IF(OR($A560="",$O560=""),"",IF($P560=0,"Balanced",IF($Q560="","Reason needed",IF($P560&lt;0,"Short","Over"))))</f>
        <v/>
      </c>
      <c r="U560" s="13">
        <f>IF($A560="","",$H560+$I560+$J560+$K560)</f>
        <v/>
      </c>
      <c r="V560" s="14">
        <f>IF($A560="","",DATE(YEAR($A560),MONTH($A560),1))</f>
        <v/>
      </c>
      <c r="W560" s="7">
        <f>IF($A560="","",$A560&amp;"|"&amp;$B560&amp;"|"&amp;$C560)</f>
        <v/>
      </c>
    </row>
    <row r="561">
      <c r="A561" s="12" t="n"/>
      <c r="B561" s="4" t="n"/>
      <c r="C561" s="4" t="n"/>
      <c r="D561" s="4" t="n"/>
      <c r="E561" s="4" t="n"/>
      <c r="F561" s="5" t="n"/>
      <c r="G561" s="5" t="n"/>
      <c r="H561" s="5" t="n"/>
      <c r="I561" s="5" t="n"/>
      <c r="J561" s="5" t="n"/>
      <c r="K561" s="5" t="n"/>
      <c r="L561" s="5" t="n"/>
      <c r="M561" s="13">
        <f>IF($A561="","",SUMIFS('Petty expenses'!$E$3:$E$1002,'Petty expenses'!$A$3:$A$1002,$A561,'Petty expenses'!$B$3:$B$1002,$B561,'Petty expenses'!$C$3:$C$1002,$C561))</f>
        <v/>
      </c>
      <c r="N561" s="13">
        <f>IF($A561="","",$F561+$H561-$M561)</f>
        <v/>
      </c>
      <c r="O561" s="5" t="n"/>
      <c r="P561" s="13">
        <f>IF(OR($A561="",$O561=""),"",$O561-$N561)</f>
        <v/>
      </c>
      <c r="Q561" s="4" t="n"/>
      <c r="R561" s="5" t="n"/>
      <c r="S561" s="4" t="n"/>
      <c r="T561" s="7">
        <f>IF(OR($A561="",$O561=""),"",IF($P561=0,"Balanced",IF($Q561="","Reason needed",IF($P561&lt;0,"Short","Over"))))</f>
        <v/>
      </c>
      <c r="U561" s="13">
        <f>IF($A561="","",$H561+$I561+$J561+$K561)</f>
        <v/>
      </c>
      <c r="V561" s="14">
        <f>IF($A561="","",DATE(YEAR($A561),MONTH($A561),1))</f>
        <v/>
      </c>
      <c r="W561" s="7">
        <f>IF($A561="","",$A561&amp;"|"&amp;$B561&amp;"|"&amp;$C561)</f>
        <v/>
      </c>
    </row>
    <row r="562">
      <c r="A562" s="12" t="n"/>
      <c r="B562" s="4" t="n"/>
      <c r="C562" s="4" t="n"/>
      <c r="D562" s="4" t="n"/>
      <c r="E562" s="4" t="n"/>
      <c r="F562" s="5" t="n"/>
      <c r="G562" s="5" t="n"/>
      <c r="H562" s="5" t="n"/>
      <c r="I562" s="5" t="n"/>
      <c r="J562" s="5" t="n"/>
      <c r="K562" s="5" t="n"/>
      <c r="L562" s="5" t="n"/>
      <c r="M562" s="13">
        <f>IF($A562="","",SUMIFS('Petty expenses'!$E$3:$E$1002,'Petty expenses'!$A$3:$A$1002,$A562,'Petty expenses'!$B$3:$B$1002,$B562,'Petty expenses'!$C$3:$C$1002,$C562))</f>
        <v/>
      </c>
      <c r="N562" s="13">
        <f>IF($A562="","",$F562+$H562-$M562)</f>
        <v/>
      </c>
      <c r="O562" s="5" t="n"/>
      <c r="P562" s="13">
        <f>IF(OR($A562="",$O562=""),"",$O562-$N562)</f>
        <v/>
      </c>
      <c r="Q562" s="4" t="n"/>
      <c r="R562" s="5" t="n"/>
      <c r="S562" s="4" t="n"/>
      <c r="T562" s="7">
        <f>IF(OR($A562="",$O562=""),"",IF($P562=0,"Balanced",IF($Q562="","Reason needed",IF($P562&lt;0,"Short","Over"))))</f>
        <v/>
      </c>
      <c r="U562" s="13">
        <f>IF($A562="","",$H562+$I562+$J562+$K562)</f>
        <v/>
      </c>
      <c r="V562" s="14">
        <f>IF($A562="","",DATE(YEAR($A562),MONTH($A562),1))</f>
        <v/>
      </c>
      <c r="W562" s="7">
        <f>IF($A562="","",$A562&amp;"|"&amp;$B562&amp;"|"&amp;$C562)</f>
        <v/>
      </c>
    </row>
    <row r="563">
      <c r="A563" s="12" t="n"/>
      <c r="B563" s="4" t="n"/>
      <c r="C563" s="4" t="n"/>
      <c r="D563" s="4" t="n"/>
      <c r="E563" s="4" t="n"/>
      <c r="F563" s="5" t="n"/>
      <c r="G563" s="5" t="n"/>
      <c r="H563" s="5" t="n"/>
      <c r="I563" s="5" t="n"/>
      <c r="J563" s="5" t="n"/>
      <c r="K563" s="5" t="n"/>
      <c r="L563" s="5" t="n"/>
      <c r="M563" s="13">
        <f>IF($A563="","",SUMIFS('Petty expenses'!$E$3:$E$1002,'Petty expenses'!$A$3:$A$1002,$A563,'Petty expenses'!$B$3:$B$1002,$B563,'Petty expenses'!$C$3:$C$1002,$C563))</f>
        <v/>
      </c>
      <c r="N563" s="13">
        <f>IF($A563="","",$F563+$H563-$M563)</f>
        <v/>
      </c>
      <c r="O563" s="5" t="n"/>
      <c r="P563" s="13">
        <f>IF(OR($A563="",$O563=""),"",$O563-$N563)</f>
        <v/>
      </c>
      <c r="Q563" s="4" t="n"/>
      <c r="R563" s="5" t="n"/>
      <c r="S563" s="4" t="n"/>
      <c r="T563" s="7">
        <f>IF(OR($A563="",$O563=""),"",IF($P563=0,"Balanced",IF($Q563="","Reason needed",IF($P563&lt;0,"Short","Over"))))</f>
        <v/>
      </c>
      <c r="U563" s="13">
        <f>IF($A563="","",$H563+$I563+$J563+$K563)</f>
        <v/>
      </c>
      <c r="V563" s="14">
        <f>IF($A563="","",DATE(YEAR($A563),MONTH($A563),1))</f>
        <v/>
      </c>
      <c r="W563" s="7">
        <f>IF($A563="","",$A563&amp;"|"&amp;$B563&amp;"|"&amp;$C563)</f>
        <v/>
      </c>
    </row>
    <row r="564">
      <c r="A564" s="12" t="n"/>
      <c r="B564" s="4" t="n"/>
      <c r="C564" s="4" t="n"/>
      <c r="D564" s="4" t="n"/>
      <c r="E564" s="4" t="n"/>
      <c r="F564" s="5" t="n"/>
      <c r="G564" s="5" t="n"/>
      <c r="H564" s="5" t="n"/>
      <c r="I564" s="5" t="n"/>
      <c r="J564" s="5" t="n"/>
      <c r="K564" s="5" t="n"/>
      <c r="L564" s="5" t="n"/>
      <c r="M564" s="13">
        <f>IF($A564="","",SUMIFS('Petty expenses'!$E$3:$E$1002,'Petty expenses'!$A$3:$A$1002,$A564,'Petty expenses'!$B$3:$B$1002,$B564,'Petty expenses'!$C$3:$C$1002,$C564))</f>
        <v/>
      </c>
      <c r="N564" s="13">
        <f>IF($A564="","",$F564+$H564-$M564)</f>
        <v/>
      </c>
      <c r="O564" s="5" t="n"/>
      <c r="P564" s="13">
        <f>IF(OR($A564="",$O564=""),"",$O564-$N564)</f>
        <v/>
      </c>
      <c r="Q564" s="4" t="n"/>
      <c r="R564" s="5" t="n"/>
      <c r="S564" s="4" t="n"/>
      <c r="T564" s="7">
        <f>IF(OR($A564="",$O564=""),"",IF($P564=0,"Balanced",IF($Q564="","Reason needed",IF($P564&lt;0,"Short","Over"))))</f>
        <v/>
      </c>
      <c r="U564" s="13">
        <f>IF($A564="","",$H564+$I564+$J564+$K564)</f>
        <v/>
      </c>
      <c r="V564" s="14">
        <f>IF($A564="","",DATE(YEAR($A564),MONTH($A564),1))</f>
        <v/>
      </c>
      <c r="W564" s="7">
        <f>IF($A564="","",$A564&amp;"|"&amp;$B564&amp;"|"&amp;$C564)</f>
        <v/>
      </c>
    </row>
    <row r="565">
      <c r="A565" s="12" t="n"/>
      <c r="B565" s="4" t="n"/>
      <c r="C565" s="4" t="n"/>
      <c r="D565" s="4" t="n"/>
      <c r="E565" s="4" t="n"/>
      <c r="F565" s="5" t="n"/>
      <c r="G565" s="5" t="n"/>
      <c r="H565" s="5" t="n"/>
      <c r="I565" s="5" t="n"/>
      <c r="J565" s="5" t="n"/>
      <c r="K565" s="5" t="n"/>
      <c r="L565" s="5" t="n"/>
      <c r="M565" s="13">
        <f>IF($A565="","",SUMIFS('Petty expenses'!$E$3:$E$1002,'Petty expenses'!$A$3:$A$1002,$A565,'Petty expenses'!$B$3:$B$1002,$B565,'Petty expenses'!$C$3:$C$1002,$C565))</f>
        <v/>
      </c>
      <c r="N565" s="13">
        <f>IF($A565="","",$F565+$H565-$M565)</f>
        <v/>
      </c>
      <c r="O565" s="5" t="n"/>
      <c r="P565" s="13">
        <f>IF(OR($A565="",$O565=""),"",$O565-$N565)</f>
        <v/>
      </c>
      <c r="Q565" s="4" t="n"/>
      <c r="R565" s="5" t="n"/>
      <c r="S565" s="4" t="n"/>
      <c r="T565" s="7">
        <f>IF(OR($A565="",$O565=""),"",IF($P565=0,"Balanced",IF($Q565="","Reason needed",IF($P565&lt;0,"Short","Over"))))</f>
        <v/>
      </c>
      <c r="U565" s="13">
        <f>IF($A565="","",$H565+$I565+$J565+$K565)</f>
        <v/>
      </c>
      <c r="V565" s="14">
        <f>IF($A565="","",DATE(YEAR($A565),MONTH($A565),1))</f>
        <v/>
      </c>
      <c r="W565" s="7">
        <f>IF($A565="","",$A565&amp;"|"&amp;$B565&amp;"|"&amp;$C565)</f>
        <v/>
      </c>
    </row>
    <row r="566">
      <c r="A566" s="12" t="n"/>
      <c r="B566" s="4" t="n"/>
      <c r="C566" s="4" t="n"/>
      <c r="D566" s="4" t="n"/>
      <c r="E566" s="4" t="n"/>
      <c r="F566" s="5" t="n"/>
      <c r="G566" s="5" t="n"/>
      <c r="H566" s="5" t="n"/>
      <c r="I566" s="5" t="n"/>
      <c r="J566" s="5" t="n"/>
      <c r="K566" s="5" t="n"/>
      <c r="L566" s="5" t="n"/>
      <c r="M566" s="13">
        <f>IF($A566="","",SUMIFS('Petty expenses'!$E$3:$E$1002,'Petty expenses'!$A$3:$A$1002,$A566,'Petty expenses'!$B$3:$B$1002,$B566,'Petty expenses'!$C$3:$C$1002,$C566))</f>
        <v/>
      </c>
      <c r="N566" s="13">
        <f>IF($A566="","",$F566+$H566-$M566)</f>
        <v/>
      </c>
      <c r="O566" s="5" t="n"/>
      <c r="P566" s="13">
        <f>IF(OR($A566="",$O566=""),"",$O566-$N566)</f>
        <v/>
      </c>
      <c r="Q566" s="4" t="n"/>
      <c r="R566" s="5" t="n"/>
      <c r="S566" s="4" t="n"/>
      <c r="T566" s="7">
        <f>IF(OR($A566="",$O566=""),"",IF($P566=0,"Balanced",IF($Q566="","Reason needed",IF($P566&lt;0,"Short","Over"))))</f>
        <v/>
      </c>
      <c r="U566" s="13">
        <f>IF($A566="","",$H566+$I566+$J566+$K566)</f>
        <v/>
      </c>
      <c r="V566" s="14">
        <f>IF($A566="","",DATE(YEAR($A566),MONTH($A566),1))</f>
        <v/>
      </c>
      <c r="W566" s="7">
        <f>IF($A566="","",$A566&amp;"|"&amp;$B566&amp;"|"&amp;$C566)</f>
        <v/>
      </c>
    </row>
    <row r="567">
      <c r="A567" s="12" t="n"/>
      <c r="B567" s="4" t="n"/>
      <c r="C567" s="4" t="n"/>
      <c r="D567" s="4" t="n"/>
      <c r="E567" s="4" t="n"/>
      <c r="F567" s="5" t="n"/>
      <c r="G567" s="5" t="n"/>
      <c r="H567" s="5" t="n"/>
      <c r="I567" s="5" t="n"/>
      <c r="J567" s="5" t="n"/>
      <c r="K567" s="5" t="n"/>
      <c r="L567" s="5" t="n"/>
      <c r="M567" s="13">
        <f>IF($A567="","",SUMIFS('Petty expenses'!$E$3:$E$1002,'Petty expenses'!$A$3:$A$1002,$A567,'Petty expenses'!$B$3:$B$1002,$B567,'Petty expenses'!$C$3:$C$1002,$C567))</f>
        <v/>
      </c>
      <c r="N567" s="13">
        <f>IF($A567="","",$F567+$H567-$M567)</f>
        <v/>
      </c>
      <c r="O567" s="5" t="n"/>
      <c r="P567" s="13">
        <f>IF(OR($A567="",$O567=""),"",$O567-$N567)</f>
        <v/>
      </c>
      <c r="Q567" s="4" t="n"/>
      <c r="R567" s="5" t="n"/>
      <c r="S567" s="4" t="n"/>
      <c r="T567" s="7">
        <f>IF(OR($A567="",$O567=""),"",IF($P567=0,"Balanced",IF($Q567="","Reason needed",IF($P567&lt;0,"Short","Over"))))</f>
        <v/>
      </c>
      <c r="U567" s="13">
        <f>IF($A567="","",$H567+$I567+$J567+$K567)</f>
        <v/>
      </c>
      <c r="V567" s="14">
        <f>IF($A567="","",DATE(YEAR($A567),MONTH($A567),1))</f>
        <v/>
      </c>
      <c r="W567" s="7">
        <f>IF($A567="","",$A567&amp;"|"&amp;$B567&amp;"|"&amp;$C567)</f>
        <v/>
      </c>
    </row>
    <row r="568">
      <c r="A568" s="12" t="n"/>
      <c r="B568" s="4" t="n"/>
      <c r="C568" s="4" t="n"/>
      <c r="D568" s="4" t="n"/>
      <c r="E568" s="4" t="n"/>
      <c r="F568" s="5" t="n"/>
      <c r="G568" s="5" t="n"/>
      <c r="H568" s="5" t="n"/>
      <c r="I568" s="5" t="n"/>
      <c r="J568" s="5" t="n"/>
      <c r="K568" s="5" t="n"/>
      <c r="L568" s="5" t="n"/>
      <c r="M568" s="13">
        <f>IF($A568="","",SUMIFS('Petty expenses'!$E$3:$E$1002,'Petty expenses'!$A$3:$A$1002,$A568,'Petty expenses'!$B$3:$B$1002,$B568,'Petty expenses'!$C$3:$C$1002,$C568))</f>
        <v/>
      </c>
      <c r="N568" s="13">
        <f>IF($A568="","",$F568+$H568-$M568)</f>
        <v/>
      </c>
      <c r="O568" s="5" t="n"/>
      <c r="P568" s="13">
        <f>IF(OR($A568="",$O568=""),"",$O568-$N568)</f>
        <v/>
      </c>
      <c r="Q568" s="4" t="n"/>
      <c r="R568" s="5" t="n"/>
      <c r="S568" s="4" t="n"/>
      <c r="T568" s="7">
        <f>IF(OR($A568="",$O568=""),"",IF($P568=0,"Balanced",IF($Q568="","Reason needed",IF($P568&lt;0,"Short","Over"))))</f>
        <v/>
      </c>
      <c r="U568" s="13">
        <f>IF($A568="","",$H568+$I568+$J568+$K568)</f>
        <v/>
      </c>
      <c r="V568" s="14">
        <f>IF($A568="","",DATE(YEAR($A568),MONTH($A568),1))</f>
        <v/>
      </c>
      <c r="W568" s="7">
        <f>IF($A568="","",$A568&amp;"|"&amp;$B568&amp;"|"&amp;$C568)</f>
        <v/>
      </c>
    </row>
    <row r="569">
      <c r="A569" s="12" t="n"/>
      <c r="B569" s="4" t="n"/>
      <c r="C569" s="4" t="n"/>
      <c r="D569" s="4" t="n"/>
      <c r="E569" s="4" t="n"/>
      <c r="F569" s="5" t="n"/>
      <c r="G569" s="5" t="n"/>
      <c r="H569" s="5" t="n"/>
      <c r="I569" s="5" t="n"/>
      <c r="J569" s="5" t="n"/>
      <c r="K569" s="5" t="n"/>
      <c r="L569" s="5" t="n"/>
      <c r="M569" s="13">
        <f>IF($A569="","",SUMIFS('Petty expenses'!$E$3:$E$1002,'Petty expenses'!$A$3:$A$1002,$A569,'Petty expenses'!$B$3:$B$1002,$B569,'Petty expenses'!$C$3:$C$1002,$C569))</f>
        <v/>
      </c>
      <c r="N569" s="13">
        <f>IF($A569="","",$F569+$H569-$M569)</f>
        <v/>
      </c>
      <c r="O569" s="5" t="n"/>
      <c r="P569" s="13">
        <f>IF(OR($A569="",$O569=""),"",$O569-$N569)</f>
        <v/>
      </c>
      <c r="Q569" s="4" t="n"/>
      <c r="R569" s="5" t="n"/>
      <c r="S569" s="4" t="n"/>
      <c r="T569" s="7">
        <f>IF(OR($A569="",$O569=""),"",IF($P569=0,"Balanced",IF($Q569="","Reason needed",IF($P569&lt;0,"Short","Over"))))</f>
        <v/>
      </c>
      <c r="U569" s="13">
        <f>IF($A569="","",$H569+$I569+$J569+$K569)</f>
        <v/>
      </c>
      <c r="V569" s="14">
        <f>IF($A569="","",DATE(YEAR($A569),MONTH($A569),1))</f>
        <v/>
      </c>
      <c r="W569" s="7">
        <f>IF($A569="","",$A569&amp;"|"&amp;$B569&amp;"|"&amp;$C569)</f>
        <v/>
      </c>
    </row>
    <row r="570">
      <c r="A570" s="12" t="n"/>
      <c r="B570" s="4" t="n"/>
      <c r="C570" s="4" t="n"/>
      <c r="D570" s="4" t="n"/>
      <c r="E570" s="4" t="n"/>
      <c r="F570" s="5" t="n"/>
      <c r="G570" s="5" t="n"/>
      <c r="H570" s="5" t="n"/>
      <c r="I570" s="5" t="n"/>
      <c r="J570" s="5" t="n"/>
      <c r="K570" s="5" t="n"/>
      <c r="L570" s="5" t="n"/>
      <c r="M570" s="13">
        <f>IF($A570="","",SUMIFS('Petty expenses'!$E$3:$E$1002,'Petty expenses'!$A$3:$A$1002,$A570,'Petty expenses'!$B$3:$B$1002,$B570,'Petty expenses'!$C$3:$C$1002,$C570))</f>
        <v/>
      </c>
      <c r="N570" s="13">
        <f>IF($A570="","",$F570+$H570-$M570)</f>
        <v/>
      </c>
      <c r="O570" s="5" t="n"/>
      <c r="P570" s="13">
        <f>IF(OR($A570="",$O570=""),"",$O570-$N570)</f>
        <v/>
      </c>
      <c r="Q570" s="4" t="n"/>
      <c r="R570" s="5" t="n"/>
      <c r="S570" s="4" t="n"/>
      <c r="T570" s="7">
        <f>IF(OR($A570="",$O570=""),"",IF($P570=0,"Balanced",IF($Q570="","Reason needed",IF($P570&lt;0,"Short","Over"))))</f>
        <v/>
      </c>
      <c r="U570" s="13">
        <f>IF($A570="","",$H570+$I570+$J570+$K570)</f>
        <v/>
      </c>
      <c r="V570" s="14">
        <f>IF($A570="","",DATE(YEAR($A570),MONTH($A570),1))</f>
        <v/>
      </c>
      <c r="W570" s="7">
        <f>IF($A570="","",$A570&amp;"|"&amp;$B570&amp;"|"&amp;$C570)</f>
        <v/>
      </c>
    </row>
    <row r="571">
      <c r="A571" s="12" t="n"/>
      <c r="B571" s="4" t="n"/>
      <c r="C571" s="4" t="n"/>
      <c r="D571" s="4" t="n"/>
      <c r="E571" s="4" t="n"/>
      <c r="F571" s="5" t="n"/>
      <c r="G571" s="5" t="n"/>
      <c r="H571" s="5" t="n"/>
      <c r="I571" s="5" t="n"/>
      <c r="J571" s="5" t="n"/>
      <c r="K571" s="5" t="n"/>
      <c r="L571" s="5" t="n"/>
      <c r="M571" s="13">
        <f>IF($A571="","",SUMIFS('Petty expenses'!$E$3:$E$1002,'Petty expenses'!$A$3:$A$1002,$A571,'Petty expenses'!$B$3:$B$1002,$B571,'Petty expenses'!$C$3:$C$1002,$C571))</f>
        <v/>
      </c>
      <c r="N571" s="13">
        <f>IF($A571="","",$F571+$H571-$M571)</f>
        <v/>
      </c>
      <c r="O571" s="5" t="n"/>
      <c r="P571" s="13">
        <f>IF(OR($A571="",$O571=""),"",$O571-$N571)</f>
        <v/>
      </c>
      <c r="Q571" s="4" t="n"/>
      <c r="R571" s="5" t="n"/>
      <c r="S571" s="4" t="n"/>
      <c r="T571" s="7">
        <f>IF(OR($A571="",$O571=""),"",IF($P571=0,"Balanced",IF($Q571="","Reason needed",IF($P571&lt;0,"Short","Over"))))</f>
        <v/>
      </c>
      <c r="U571" s="13">
        <f>IF($A571="","",$H571+$I571+$J571+$K571)</f>
        <v/>
      </c>
      <c r="V571" s="14">
        <f>IF($A571="","",DATE(YEAR($A571),MONTH($A571),1))</f>
        <v/>
      </c>
      <c r="W571" s="7">
        <f>IF($A571="","",$A571&amp;"|"&amp;$B571&amp;"|"&amp;$C571)</f>
        <v/>
      </c>
    </row>
    <row r="572">
      <c r="A572" s="12" t="n"/>
      <c r="B572" s="4" t="n"/>
      <c r="C572" s="4" t="n"/>
      <c r="D572" s="4" t="n"/>
      <c r="E572" s="4" t="n"/>
      <c r="F572" s="5" t="n"/>
      <c r="G572" s="5" t="n"/>
      <c r="H572" s="5" t="n"/>
      <c r="I572" s="5" t="n"/>
      <c r="J572" s="5" t="n"/>
      <c r="K572" s="5" t="n"/>
      <c r="L572" s="5" t="n"/>
      <c r="M572" s="13">
        <f>IF($A572="","",SUMIFS('Petty expenses'!$E$3:$E$1002,'Petty expenses'!$A$3:$A$1002,$A572,'Petty expenses'!$B$3:$B$1002,$B572,'Petty expenses'!$C$3:$C$1002,$C572))</f>
        <v/>
      </c>
      <c r="N572" s="13">
        <f>IF($A572="","",$F572+$H572-$M572)</f>
        <v/>
      </c>
      <c r="O572" s="5" t="n"/>
      <c r="P572" s="13">
        <f>IF(OR($A572="",$O572=""),"",$O572-$N572)</f>
        <v/>
      </c>
      <c r="Q572" s="4" t="n"/>
      <c r="R572" s="5" t="n"/>
      <c r="S572" s="4" t="n"/>
      <c r="T572" s="7">
        <f>IF(OR($A572="",$O572=""),"",IF($P572=0,"Balanced",IF($Q572="","Reason needed",IF($P572&lt;0,"Short","Over"))))</f>
        <v/>
      </c>
      <c r="U572" s="13">
        <f>IF($A572="","",$H572+$I572+$J572+$K572)</f>
        <v/>
      </c>
      <c r="V572" s="14">
        <f>IF($A572="","",DATE(YEAR($A572),MONTH($A572),1))</f>
        <v/>
      </c>
      <c r="W572" s="7">
        <f>IF($A572="","",$A572&amp;"|"&amp;$B572&amp;"|"&amp;$C572)</f>
        <v/>
      </c>
    </row>
    <row r="573">
      <c r="A573" s="12" t="n"/>
      <c r="B573" s="4" t="n"/>
      <c r="C573" s="4" t="n"/>
      <c r="D573" s="4" t="n"/>
      <c r="E573" s="4" t="n"/>
      <c r="F573" s="5" t="n"/>
      <c r="G573" s="5" t="n"/>
      <c r="H573" s="5" t="n"/>
      <c r="I573" s="5" t="n"/>
      <c r="J573" s="5" t="n"/>
      <c r="K573" s="5" t="n"/>
      <c r="L573" s="5" t="n"/>
      <c r="M573" s="13">
        <f>IF($A573="","",SUMIFS('Petty expenses'!$E$3:$E$1002,'Petty expenses'!$A$3:$A$1002,$A573,'Petty expenses'!$B$3:$B$1002,$B573,'Petty expenses'!$C$3:$C$1002,$C573))</f>
        <v/>
      </c>
      <c r="N573" s="13">
        <f>IF($A573="","",$F573+$H573-$M573)</f>
        <v/>
      </c>
      <c r="O573" s="5" t="n"/>
      <c r="P573" s="13">
        <f>IF(OR($A573="",$O573=""),"",$O573-$N573)</f>
        <v/>
      </c>
      <c r="Q573" s="4" t="n"/>
      <c r="R573" s="5" t="n"/>
      <c r="S573" s="4" t="n"/>
      <c r="T573" s="7">
        <f>IF(OR($A573="",$O573=""),"",IF($P573=0,"Balanced",IF($Q573="","Reason needed",IF($P573&lt;0,"Short","Over"))))</f>
        <v/>
      </c>
      <c r="U573" s="13">
        <f>IF($A573="","",$H573+$I573+$J573+$K573)</f>
        <v/>
      </c>
      <c r="V573" s="14">
        <f>IF($A573="","",DATE(YEAR($A573),MONTH($A573),1))</f>
        <v/>
      </c>
      <c r="W573" s="7">
        <f>IF($A573="","",$A573&amp;"|"&amp;$B573&amp;"|"&amp;$C573)</f>
        <v/>
      </c>
    </row>
    <row r="574">
      <c r="A574" s="12" t="n"/>
      <c r="B574" s="4" t="n"/>
      <c r="C574" s="4" t="n"/>
      <c r="D574" s="4" t="n"/>
      <c r="E574" s="4" t="n"/>
      <c r="F574" s="5" t="n"/>
      <c r="G574" s="5" t="n"/>
      <c r="H574" s="5" t="n"/>
      <c r="I574" s="5" t="n"/>
      <c r="J574" s="5" t="n"/>
      <c r="K574" s="5" t="n"/>
      <c r="L574" s="5" t="n"/>
      <c r="M574" s="13">
        <f>IF($A574="","",SUMIFS('Petty expenses'!$E$3:$E$1002,'Petty expenses'!$A$3:$A$1002,$A574,'Petty expenses'!$B$3:$B$1002,$B574,'Petty expenses'!$C$3:$C$1002,$C574))</f>
        <v/>
      </c>
      <c r="N574" s="13">
        <f>IF($A574="","",$F574+$H574-$M574)</f>
        <v/>
      </c>
      <c r="O574" s="5" t="n"/>
      <c r="P574" s="13">
        <f>IF(OR($A574="",$O574=""),"",$O574-$N574)</f>
        <v/>
      </c>
      <c r="Q574" s="4" t="n"/>
      <c r="R574" s="5" t="n"/>
      <c r="S574" s="4" t="n"/>
      <c r="T574" s="7">
        <f>IF(OR($A574="",$O574=""),"",IF($P574=0,"Balanced",IF($Q574="","Reason needed",IF($P574&lt;0,"Short","Over"))))</f>
        <v/>
      </c>
      <c r="U574" s="13">
        <f>IF($A574="","",$H574+$I574+$J574+$K574)</f>
        <v/>
      </c>
      <c r="V574" s="14">
        <f>IF($A574="","",DATE(YEAR($A574),MONTH($A574),1))</f>
        <v/>
      </c>
      <c r="W574" s="7">
        <f>IF($A574="","",$A574&amp;"|"&amp;$B574&amp;"|"&amp;$C574)</f>
        <v/>
      </c>
    </row>
    <row r="575">
      <c r="A575" s="12" t="n"/>
      <c r="B575" s="4" t="n"/>
      <c r="C575" s="4" t="n"/>
      <c r="D575" s="4" t="n"/>
      <c r="E575" s="4" t="n"/>
      <c r="F575" s="5" t="n"/>
      <c r="G575" s="5" t="n"/>
      <c r="H575" s="5" t="n"/>
      <c r="I575" s="5" t="n"/>
      <c r="J575" s="5" t="n"/>
      <c r="K575" s="5" t="n"/>
      <c r="L575" s="5" t="n"/>
      <c r="M575" s="13">
        <f>IF($A575="","",SUMIFS('Petty expenses'!$E$3:$E$1002,'Petty expenses'!$A$3:$A$1002,$A575,'Petty expenses'!$B$3:$B$1002,$B575,'Petty expenses'!$C$3:$C$1002,$C575))</f>
        <v/>
      </c>
      <c r="N575" s="13">
        <f>IF($A575="","",$F575+$H575-$M575)</f>
        <v/>
      </c>
      <c r="O575" s="5" t="n"/>
      <c r="P575" s="13">
        <f>IF(OR($A575="",$O575=""),"",$O575-$N575)</f>
        <v/>
      </c>
      <c r="Q575" s="4" t="n"/>
      <c r="R575" s="5" t="n"/>
      <c r="S575" s="4" t="n"/>
      <c r="T575" s="7">
        <f>IF(OR($A575="",$O575=""),"",IF($P575=0,"Balanced",IF($Q575="","Reason needed",IF($P575&lt;0,"Short","Over"))))</f>
        <v/>
      </c>
      <c r="U575" s="13">
        <f>IF($A575="","",$H575+$I575+$J575+$K575)</f>
        <v/>
      </c>
      <c r="V575" s="14">
        <f>IF($A575="","",DATE(YEAR($A575),MONTH($A575),1))</f>
        <v/>
      </c>
      <c r="W575" s="7">
        <f>IF($A575="","",$A575&amp;"|"&amp;$B575&amp;"|"&amp;$C575)</f>
        <v/>
      </c>
    </row>
    <row r="576">
      <c r="A576" s="12" t="n"/>
      <c r="B576" s="4" t="n"/>
      <c r="C576" s="4" t="n"/>
      <c r="D576" s="4" t="n"/>
      <c r="E576" s="4" t="n"/>
      <c r="F576" s="5" t="n"/>
      <c r="G576" s="5" t="n"/>
      <c r="H576" s="5" t="n"/>
      <c r="I576" s="5" t="n"/>
      <c r="J576" s="5" t="n"/>
      <c r="K576" s="5" t="n"/>
      <c r="L576" s="5" t="n"/>
      <c r="M576" s="13">
        <f>IF($A576="","",SUMIFS('Petty expenses'!$E$3:$E$1002,'Petty expenses'!$A$3:$A$1002,$A576,'Petty expenses'!$B$3:$B$1002,$B576,'Petty expenses'!$C$3:$C$1002,$C576))</f>
        <v/>
      </c>
      <c r="N576" s="13">
        <f>IF($A576="","",$F576+$H576-$M576)</f>
        <v/>
      </c>
      <c r="O576" s="5" t="n"/>
      <c r="P576" s="13">
        <f>IF(OR($A576="",$O576=""),"",$O576-$N576)</f>
        <v/>
      </c>
      <c r="Q576" s="4" t="n"/>
      <c r="R576" s="5" t="n"/>
      <c r="S576" s="4" t="n"/>
      <c r="T576" s="7">
        <f>IF(OR($A576="",$O576=""),"",IF($P576=0,"Balanced",IF($Q576="","Reason needed",IF($P576&lt;0,"Short","Over"))))</f>
        <v/>
      </c>
      <c r="U576" s="13">
        <f>IF($A576="","",$H576+$I576+$J576+$K576)</f>
        <v/>
      </c>
      <c r="V576" s="14">
        <f>IF($A576="","",DATE(YEAR($A576),MONTH($A576),1))</f>
        <v/>
      </c>
      <c r="W576" s="7">
        <f>IF($A576="","",$A576&amp;"|"&amp;$B576&amp;"|"&amp;$C576)</f>
        <v/>
      </c>
    </row>
    <row r="577">
      <c r="A577" s="12" t="n"/>
      <c r="B577" s="4" t="n"/>
      <c r="C577" s="4" t="n"/>
      <c r="D577" s="4" t="n"/>
      <c r="E577" s="4" t="n"/>
      <c r="F577" s="5" t="n"/>
      <c r="G577" s="5" t="n"/>
      <c r="H577" s="5" t="n"/>
      <c r="I577" s="5" t="n"/>
      <c r="J577" s="5" t="n"/>
      <c r="K577" s="5" t="n"/>
      <c r="L577" s="5" t="n"/>
      <c r="M577" s="13">
        <f>IF($A577="","",SUMIFS('Petty expenses'!$E$3:$E$1002,'Petty expenses'!$A$3:$A$1002,$A577,'Petty expenses'!$B$3:$B$1002,$B577,'Petty expenses'!$C$3:$C$1002,$C577))</f>
        <v/>
      </c>
      <c r="N577" s="13">
        <f>IF($A577="","",$F577+$H577-$M577)</f>
        <v/>
      </c>
      <c r="O577" s="5" t="n"/>
      <c r="P577" s="13">
        <f>IF(OR($A577="",$O577=""),"",$O577-$N577)</f>
        <v/>
      </c>
      <c r="Q577" s="4" t="n"/>
      <c r="R577" s="5" t="n"/>
      <c r="S577" s="4" t="n"/>
      <c r="T577" s="7">
        <f>IF(OR($A577="",$O577=""),"",IF($P577=0,"Balanced",IF($Q577="","Reason needed",IF($P577&lt;0,"Short","Over"))))</f>
        <v/>
      </c>
      <c r="U577" s="13">
        <f>IF($A577="","",$H577+$I577+$J577+$K577)</f>
        <v/>
      </c>
      <c r="V577" s="14">
        <f>IF($A577="","",DATE(YEAR($A577),MONTH($A577),1))</f>
        <v/>
      </c>
      <c r="W577" s="7">
        <f>IF($A577="","",$A577&amp;"|"&amp;$B577&amp;"|"&amp;$C577)</f>
        <v/>
      </c>
    </row>
    <row r="578">
      <c r="A578" s="12" t="n"/>
      <c r="B578" s="4" t="n"/>
      <c r="C578" s="4" t="n"/>
      <c r="D578" s="4" t="n"/>
      <c r="E578" s="4" t="n"/>
      <c r="F578" s="5" t="n"/>
      <c r="G578" s="5" t="n"/>
      <c r="H578" s="5" t="n"/>
      <c r="I578" s="5" t="n"/>
      <c r="J578" s="5" t="n"/>
      <c r="K578" s="5" t="n"/>
      <c r="L578" s="5" t="n"/>
      <c r="M578" s="13">
        <f>IF($A578="","",SUMIFS('Petty expenses'!$E$3:$E$1002,'Petty expenses'!$A$3:$A$1002,$A578,'Petty expenses'!$B$3:$B$1002,$B578,'Petty expenses'!$C$3:$C$1002,$C578))</f>
        <v/>
      </c>
      <c r="N578" s="13">
        <f>IF($A578="","",$F578+$H578-$M578)</f>
        <v/>
      </c>
      <c r="O578" s="5" t="n"/>
      <c r="P578" s="13">
        <f>IF(OR($A578="",$O578=""),"",$O578-$N578)</f>
        <v/>
      </c>
      <c r="Q578" s="4" t="n"/>
      <c r="R578" s="5" t="n"/>
      <c r="S578" s="4" t="n"/>
      <c r="T578" s="7">
        <f>IF(OR($A578="",$O578=""),"",IF($P578=0,"Balanced",IF($Q578="","Reason needed",IF($P578&lt;0,"Short","Over"))))</f>
        <v/>
      </c>
      <c r="U578" s="13">
        <f>IF($A578="","",$H578+$I578+$J578+$K578)</f>
        <v/>
      </c>
      <c r="V578" s="14">
        <f>IF($A578="","",DATE(YEAR($A578),MONTH($A578),1))</f>
        <v/>
      </c>
      <c r="W578" s="7">
        <f>IF($A578="","",$A578&amp;"|"&amp;$B578&amp;"|"&amp;$C578)</f>
        <v/>
      </c>
    </row>
    <row r="579">
      <c r="A579" s="12" t="n"/>
      <c r="B579" s="4" t="n"/>
      <c r="C579" s="4" t="n"/>
      <c r="D579" s="4" t="n"/>
      <c r="E579" s="4" t="n"/>
      <c r="F579" s="5" t="n"/>
      <c r="G579" s="5" t="n"/>
      <c r="H579" s="5" t="n"/>
      <c r="I579" s="5" t="n"/>
      <c r="J579" s="5" t="n"/>
      <c r="K579" s="5" t="n"/>
      <c r="L579" s="5" t="n"/>
      <c r="M579" s="13">
        <f>IF($A579="","",SUMIFS('Petty expenses'!$E$3:$E$1002,'Petty expenses'!$A$3:$A$1002,$A579,'Petty expenses'!$B$3:$B$1002,$B579,'Petty expenses'!$C$3:$C$1002,$C579))</f>
        <v/>
      </c>
      <c r="N579" s="13">
        <f>IF($A579="","",$F579+$H579-$M579)</f>
        <v/>
      </c>
      <c r="O579" s="5" t="n"/>
      <c r="P579" s="13">
        <f>IF(OR($A579="",$O579=""),"",$O579-$N579)</f>
        <v/>
      </c>
      <c r="Q579" s="4" t="n"/>
      <c r="R579" s="5" t="n"/>
      <c r="S579" s="4" t="n"/>
      <c r="T579" s="7">
        <f>IF(OR($A579="",$O579=""),"",IF($P579=0,"Balanced",IF($Q579="","Reason needed",IF($P579&lt;0,"Short","Over"))))</f>
        <v/>
      </c>
      <c r="U579" s="13">
        <f>IF($A579="","",$H579+$I579+$J579+$K579)</f>
        <v/>
      </c>
      <c r="V579" s="14">
        <f>IF($A579="","",DATE(YEAR($A579),MONTH($A579),1))</f>
        <v/>
      </c>
      <c r="W579" s="7">
        <f>IF($A579="","",$A579&amp;"|"&amp;$B579&amp;"|"&amp;$C579)</f>
        <v/>
      </c>
    </row>
    <row r="580">
      <c r="A580" s="12" t="n"/>
      <c r="B580" s="4" t="n"/>
      <c r="C580" s="4" t="n"/>
      <c r="D580" s="4" t="n"/>
      <c r="E580" s="4" t="n"/>
      <c r="F580" s="5" t="n"/>
      <c r="G580" s="5" t="n"/>
      <c r="H580" s="5" t="n"/>
      <c r="I580" s="5" t="n"/>
      <c r="J580" s="5" t="n"/>
      <c r="K580" s="5" t="n"/>
      <c r="L580" s="5" t="n"/>
      <c r="M580" s="13">
        <f>IF($A580="","",SUMIFS('Petty expenses'!$E$3:$E$1002,'Petty expenses'!$A$3:$A$1002,$A580,'Petty expenses'!$B$3:$B$1002,$B580,'Petty expenses'!$C$3:$C$1002,$C580))</f>
        <v/>
      </c>
      <c r="N580" s="13">
        <f>IF($A580="","",$F580+$H580-$M580)</f>
        <v/>
      </c>
      <c r="O580" s="5" t="n"/>
      <c r="P580" s="13">
        <f>IF(OR($A580="",$O580=""),"",$O580-$N580)</f>
        <v/>
      </c>
      <c r="Q580" s="4" t="n"/>
      <c r="R580" s="5" t="n"/>
      <c r="S580" s="4" t="n"/>
      <c r="T580" s="7">
        <f>IF(OR($A580="",$O580=""),"",IF($P580=0,"Balanced",IF($Q580="","Reason needed",IF($P580&lt;0,"Short","Over"))))</f>
        <v/>
      </c>
      <c r="U580" s="13">
        <f>IF($A580="","",$H580+$I580+$J580+$K580)</f>
        <v/>
      </c>
      <c r="V580" s="14">
        <f>IF($A580="","",DATE(YEAR($A580),MONTH($A580),1))</f>
        <v/>
      </c>
      <c r="W580" s="7">
        <f>IF($A580="","",$A580&amp;"|"&amp;$B580&amp;"|"&amp;$C580)</f>
        <v/>
      </c>
    </row>
    <row r="581">
      <c r="A581" s="12" t="n"/>
      <c r="B581" s="4" t="n"/>
      <c r="C581" s="4" t="n"/>
      <c r="D581" s="4" t="n"/>
      <c r="E581" s="4" t="n"/>
      <c r="F581" s="5" t="n"/>
      <c r="G581" s="5" t="n"/>
      <c r="H581" s="5" t="n"/>
      <c r="I581" s="5" t="n"/>
      <c r="J581" s="5" t="n"/>
      <c r="K581" s="5" t="n"/>
      <c r="L581" s="5" t="n"/>
      <c r="M581" s="13">
        <f>IF($A581="","",SUMIFS('Petty expenses'!$E$3:$E$1002,'Petty expenses'!$A$3:$A$1002,$A581,'Petty expenses'!$B$3:$B$1002,$B581,'Petty expenses'!$C$3:$C$1002,$C581))</f>
        <v/>
      </c>
      <c r="N581" s="13">
        <f>IF($A581="","",$F581+$H581-$M581)</f>
        <v/>
      </c>
      <c r="O581" s="5" t="n"/>
      <c r="P581" s="13">
        <f>IF(OR($A581="",$O581=""),"",$O581-$N581)</f>
        <v/>
      </c>
      <c r="Q581" s="4" t="n"/>
      <c r="R581" s="5" t="n"/>
      <c r="S581" s="4" t="n"/>
      <c r="T581" s="7">
        <f>IF(OR($A581="",$O581=""),"",IF($P581=0,"Balanced",IF($Q581="","Reason needed",IF($P581&lt;0,"Short","Over"))))</f>
        <v/>
      </c>
      <c r="U581" s="13">
        <f>IF($A581="","",$H581+$I581+$J581+$K581)</f>
        <v/>
      </c>
      <c r="V581" s="14">
        <f>IF($A581="","",DATE(YEAR($A581),MONTH($A581),1))</f>
        <v/>
      </c>
      <c r="W581" s="7">
        <f>IF($A581="","",$A581&amp;"|"&amp;$B581&amp;"|"&amp;$C581)</f>
        <v/>
      </c>
    </row>
    <row r="582">
      <c r="A582" s="12" t="n"/>
      <c r="B582" s="4" t="n"/>
      <c r="C582" s="4" t="n"/>
      <c r="D582" s="4" t="n"/>
      <c r="E582" s="4" t="n"/>
      <c r="F582" s="5" t="n"/>
      <c r="G582" s="5" t="n"/>
      <c r="H582" s="5" t="n"/>
      <c r="I582" s="5" t="n"/>
      <c r="J582" s="5" t="n"/>
      <c r="K582" s="5" t="n"/>
      <c r="L582" s="5" t="n"/>
      <c r="M582" s="13">
        <f>IF($A582="","",SUMIFS('Petty expenses'!$E$3:$E$1002,'Petty expenses'!$A$3:$A$1002,$A582,'Petty expenses'!$B$3:$B$1002,$B582,'Petty expenses'!$C$3:$C$1002,$C582))</f>
        <v/>
      </c>
      <c r="N582" s="13">
        <f>IF($A582="","",$F582+$H582-$M582)</f>
        <v/>
      </c>
      <c r="O582" s="5" t="n"/>
      <c r="P582" s="13">
        <f>IF(OR($A582="",$O582=""),"",$O582-$N582)</f>
        <v/>
      </c>
      <c r="Q582" s="4" t="n"/>
      <c r="R582" s="5" t="n"/>
      <c r="S582" s="4" t="n"/>
      <c r="T582" s="7">
        <f>IF(OR($A582="",$O582=""),"",IF($P582=0,"Balanced",IF($Q582="","Reason needed",IF($P582&lt;0,"Short","Over"))))</f>
        <v/>
      </c>
      <c r="U582" s="13">
        <f>IF($A582="","",$H582+$I582+$J582+$K582)</f>
        <v/>
      </c>
      <c r="V582" s="14">
        <f>IF($A582="","",DATE(YEAR($A582),MONTH($A582),1))</f>
        <v/>
      </c>
      <c r="W582" s="7">
        <f>IF($A582="","",$A582&amp;"|"&amp;$B582&amp;"|"&amp;$C582)</f>
        <v/>
      </c>
    </row>
    <row r="583">
      <c r="A583" s="12" t="n"/>
      <c r="B583" s="4" t="n"/>
      <c r="C583" s="4" t="n"/>
      <c r="D583" s="4" t="n"/>
      <c r="E583" s="4" t="n"/>
      <c r="F583" s="5" t="n"/>
      <c r="G583" s="5" t="n"/>
      <c r="H583" s="5" t="n"/>
      <c r="I583" s="5" t="n"/>
      <c r="J583" s="5" t="n"/>
      <c r="K583" s="5" t="n"/>
      <c r="L583" s="5" t="n"/>
      <c r="M583" s="13">
        <f>IF($A583="","",SUMIFS('Petty expenses'!$E$3:$E$1002,'Petty expenses'!$A$3:$A$1002,$A583,'Petty expenses'!$B$3:$B$1002,$B583,'Petty expenses'!$C$3:$C$1002,$C583))</f>
        <v/>
      </c>
      <c r="N583" s="13">
        <f>IF($A583="","",$F583+$H583-$M583)</f>
        <v/>
      </c>
      <c r="O583" s="5" t="n"/>
      <c r="P583" s="13">
        <f>IF(OR($A583="",$O583=""),"",$O583-$N583)</f>
        <v/>
      </c>
      <c r="Q583" s="4" t="n"/>
      <c r="R583" s="5" t="n"/>
      <c r="S583" s="4" t="n"/>
      <c r="T583" s="7">
        <f>IF(OR($A583="",$O583=""),"",IF($P583=0,"Balanced",IF($Q583="","Reason needed",IF($P583&lt;0,"Short","Over"))))</f>
        <v/>
      </c>
      <c r="U583" s="13">
        <f>IF($A583="","",$H583+$I583+$J583+$K583)</f>
        <v/>
      </c>
      <c r="V583" s="14">
        <f>IF($A583="","",DATE(YEAR($A583),MONTH($A583),1))</f>
        <v/>
      </c>
      <c r="W583" s="7">
        <f>IF($A583="","",$A583&amp;"|"&amp;$B583&amp;"|"&amp;$C583)</f>
        <v/>
      </c>
    </row>
    <row r="584">
      <c r="A584" s="12" t="n"/>
      <c r="B584" s="4" t="n"/>
      <c r="C584" s="4" t="n"/>
      <c r="D584" s="4" t="n"/>
      <c r="E584" s="4" t="n"/>
      <c r="F584" s="5" t="n"/>
      <c r="G584" s="5" t="n"/>
      <c r="H584" s="5" t="n"/>
      <c r="I584" s="5" t="n"/>
      <c r="J584" s="5" t="n"/>
      <c r="K584" s="5" t="n"/>
      <c r="L584" s="5" t="n"/>
      <c r="M584" s="13">
        <f>IF($A584="","",SUMIFS('Petty expenses'!$E$3:$E$1002,'Petty expenses'!$A$3:$A$1002,$A584,'Petty expenses'!$B$3:$B$1002,$B584,'Petty expenses'!$C$3:$C$1002,$C584))</f>
        <v/>
      </c>
      <c r="N584" s="13">
        <f>IF($A584="","",$F584+$H584-$M584)</f>
        <v/>
      </c>
      <c r="O584" s="5" t="n"/>
      <c r="P584" s="13">
        <f>IF(OR($A584="",$O584=""),"",$O584-$N584)</f>
        <v/>
      </c>
      <c r="Q584" s="4" t="n"/>
      <c r="R584" s="5" t="n"/>
      <c r="S584" s="4" t="n"/>
      <c r="T584" s="7">
        <f>IF(OR($A584="",$O584=""),"",IF($P584=0,"Balanced",IF($Q584="","Reason needed",IF($P584&lt;0,"Short","Over"))))</f>
        <v/>
      </c>
      <c r="U584" s="13">
        <f>IF($A584="","",$H584+$I584+$J584+$K584)</f>
        <v/>
      </c>
      <c r="V584" s="14">
        <f>IF($A584="","",DATE(YEAR($A584),MONTH($A584),1))</f>
        <v/>
      </c>
      <c r="W584" s="7">
        <f>IF($A584="","",$A584&amp;"|"&amp;$B584&amp;"|"&amp;$C584)</f>
        <v/>
      </c>
    </row>
    <row r="585">
      <c r="A585" s="12" t="n"/>
      <c r="B585" s="4" t="n"/>
      <c r="C585" s="4" t="n"/>
      <c r="D585" s="4" t="n"/>
      <c r="E585" s="4" t="n"/>
      <c r="F585" s="5" t="n"/>
      <c r="G585" s="5" t="n"/>
      <c r="H585" s="5" t="n"/>
      <c r="I585" s="5" t="n"/>
      <c r="J585" s="5" t="n"/>
      <c r="K585" s="5" t="n"/>
      <c r="L585" s="5" t="n"/>
      <c r="M585" s="13">
        <f>IF($A585="","",SUMIFS('Petty expenses'!$E$3:$E$1002,'Petty expenses'!$A$3:$A$1002,$A585,'Petty expenses'!$B$3:$B$1002,$B585,'Petty expenses'!$C$3:$C$1002,$C585))</f>
        <v/>
      </c>
      <c r="N585" s="13">
        <f>IF($A585="","",$F585+$H585-$M585)</f>
        <v/>
      </c>
      <c r="O585" s="5" t="n"/>
      <c r="P585" s="13">
        <f>IF(OR($A585="",$O585=""),"",$O585-$N585)</f>
        <v/>
      </c>
      <c r="Q585" s="4" t="n"/>
      <c r="R585" s="5" t="n"/>
      <c r="S585" s="4" t="n"/>
      <c r="T585" s="7">
        <f>IF(OR($A585="",$O585=""),"",IF($P585=0,"Balanced",IF($Q585="","Reason needed",IF($P585&lt;0,"Short","Over"))))</f>
        <v/>
      </c>
      <c r="U585" s="13">
        <f>IF($A585="","",$H585+$I585+$J585+$K585)</f>
        <v/>
      </c>
      <c r="V585" s="14">
        <f>IF($A585="","",DATE(YEAR($A585),MONTH($A585),1))</f>
        <v/>
      </c>
      <c r="W585" s="7">
        <f>IF($A585="","",$A585&amp;"|"&amp;$B585&amp;"|"&amp;$C585)</f>
        <v/>
      </c>
    </row>
    <row r="586">
      <c r="A586" s="12" t="n"/>
      <c r="B586" s="4" t="n"/>
      <c r="C586" s="4" t="n"/>
      <c r="D586" s="4" t="n"/>
      <c r="E586" s="4" t="n"/>
      <c r="F586" s="5" t="n"/>
      <c r="G586" s="5" t="n"/>
      <c r="H586" s="5" t="n"/>
      <c r="I586" s="5" t="n"/>
      <c r="J586" s="5" t="n"/>
      <c r="K586" s="5" t="n"/>
      <c r="L586" s="5" t="n"/>
      <c r="M586" s="13">
        <f>IF($A586="","",SUMIFS('Petty expenses'!$E$3:$E$1002,'Petty expenses'!$A$3:$A$1002,$A586,'Petty expenses'!$B$3:$B$1002,$B586,'Petty expenses'!$C$3:$C$1002,$C586))</f>
        <v/>
      </c>
      <c r="N586" s="13">
        <f>IF($A586="","",$F586+$H586-$M586)</f>
        <v/>
      </c>
      <c r="O586" s="5" t="n"/>
      <c r="P586" s="13">
        <f>IF(OR($A586="",$O586=""),"",$O586-$N586)</f>
        <v/>
      </c>
      <c r="Q586" s="4" t="n"/>
      <c r="R586" s="5" t="n"/>
      <c r="S586" s="4" t="n"/>
      <c r="T586" s="7">
        <f>IF(OR($A586="",$O586=""),"",IF($P586=0,"Balanced",IF($Q586="","Reason needed",IF($P586&lt;0,"Short","Over"))))</f>
        <v/>
      </c>
      <c r="U586" s="13">
        <f>IF($A586="","",$H586+$I586+$J586+$K586)</f>
        <v/>
      </c>
      <c r="V586" s="14">
        <f>IF($A586="","",DATE(YEAR($A586),MONTH($A586),1))</f>
        <v/>
      </c>
      <c r="W586" s="7">
        <f>IF($A586="","",$A586&amp;"|"&amp;$B586&amp;"|"&amp;$C586)</f>
        <v/>
      </c>
    </row>
    <row r="587">
      <c r="A587" s="12" t="n"/>
      <c r="B587" s="4" t="n"/>
      <c r="C587" s="4" t="n"/>
      <c r="D587" s="4" t="n"/>
      <c r="E587" s="4" t="n"/>
      <c r="F587" s="5" t="n"/>
      <c r="G587" s="5" t="n"/>
      <c r="H587" s="5" t="n"/>
      <c r="I587" s="5" t="n"/>
      <c r="J587" s="5" t="n"/>
      <c r="K587" s="5" t="n"/>
      <c r="L587" s="5" t="n"/>
      <c r="M587" s="13">
        <f>IF($A587="","",SUMIFS('Petty expenses'!$E$3:$E$1002,'Petty expenses'!$A$3:$A$1002,$A587,'Petty expenses'!$B$3:$B$1002,$B587,'Petty expenses'!$C$3:$C$1002,$C587))</f>
        <v/>
      </c>
      <c r="N587" s="13">
        <f>IF($A587="","",$F587+$H587-$M587)</f>
        <v/>
      </c>
      <c r="O587" s="5" t="n"/>
      <c r="P587" s="13">
        <f>IF(OR($A587="",$O587=""),"",$O587-$N587)</f>
        <v/>
      </c>
      <c r="Q587" s="4" t="n"/>
      <c r="R587" s="5" t="n"/>
      <c r="S587" s="4" t="n"/>
      <c r="T587" s="7">
        <f>IF(OR($A587="",$O587=""),"",IF($P587=0,"Balanced",IF($Q587="","Reason needed",IF($P587&lt;0,"Short","Over"))))</f>
        <v/>
      </c>
      <c r="U587" s="13">
        <f>IF($A587="","",$H587+$I587+$J587+$K587)</f>
        <v/>
      </c>
      <c r="V587" s="14">
        <f>IF($A587="","",DATE(YEAR($A587),MONTH($A587),1))</f>
        <v/>
      </c>
      <c r="W587" s="7">
        <f>IF($A587="","",$A587&amp;"|"&amp;$B587&amp;"|"&amp;$C587)</f>
        <v/>
      </c>
    </row>
    <row r="588">
      <c r="A588" s="12" t="n"/>
      <c r="B588" s="4" t="n"/>
      <c r="C588" s="4" t="n"/>
      <c r="D588" s="4" t="n"/>
      <c r="E588" s="4" t="n"/>
      <c r="F588" s="5" t="n"/>
      <c r="G588" s="5" t="n"/>
      <c r="H588" s="5" t="n"/>
      <c r="I588" s="5" t="n"/>
      <c r="J588" s="5" t="n"/>
      <c r="K588" s="5" t="n"/>
      <c r="L588" s="5" t="n"/>
      <c r="M588" s="13">
        <f>IF($A588="","",SUMIFS('Petty expenses'!$E$3:$E$1002,'Petty expenses'!$A$3:$A$1002,$A588,'Petty expenses'!$B$3:$B$1002,$B588,'Petty expenses'!$C$3:$C$1002,$C588))</f>
        <v/>
      </c>
      <c r="N588" s="13">
        <f>IF($A588="","",$F588+$H588-$M588)</f>
        <v/>
      </c>
      <c r="O588" s="5" t="n"/>
      <c r="P588" s="13">
        <f>IF(OR($A588="",$O588=""),"",$O588-$N588)</f>
        <v/>
      </c>
      <c r="Q588" s="4" t="n"/>
      <c r="R588" s="5" t="n"/>
      <c r="S588" s="4" t="n"/>
      <c r="T588" s="7">
        <f>IF(OR($A588="",$O588=""),"",IF($P588=0,"Balanced",IF($Q588="","Reason needed",IF($P588&lt;0,"Short","Over"))))</f>
        <v/>
      </c>
      <c r="U588" s="13">
        <f>IF($A588="","",$H588+$I588+$J588+$K588)</f>
        <v/>
      </c>
      <c r="V588" s="14">
        <f>IF($A588="","",DATE(YEAR($A588),MONTH($A588),1))</f>
        <v/>
      </c>
      <c r="W588" s="7">
        <f>IF($A588="","",$A588&amp;"|"&amp;$B588&amp;"|"&amp;$C588)</f>
        <v/>
      </c>
    </row>
    <row r="589">
      <c r="A589" s="12" t="n"/>
      <c r="B589" s="4" t="n"/>
      <c r="C589" s="4" t="n"/>
      <c r="D589" s="4" t="n"/>
      <c r="E589" s="4" t="n"/>
      <c r="F589" s="5" t="n"/>
      <c r="G589" s="5" t="n"/>
      <c r="H589" s="5" t="n"/>
      <c r="I589" s="5" t="n"/>
      <c r="J589" s="5" t="n"/>
      <c r="K589" s="5" t="n"/>
      <c r="L589" s="5" t="n"/>
      <c r="M589" s="13">
        <f>IF($A589="","",SUMIFS('Petty expenses'!$E$3:$E$1002,'Petty expenses'!$A$3:$A$1002,$A589,'Petty expenses'!$B$3:$B$1002,$B589,'Petty expenses'!$C$3:$C$1002,$C589))</f>
        <v/>
      </c>
      <c r="N589" s="13">
        <f>IF($A589="","",$F589+$H589-$M589)</f>
        <v/>
      </c>
      <c r="O589" s="5" t="n"/>
      <c r="P589" s="13">
        <f>IF(OR($A589="",$O589=""),"",$O589-$N589)</f>
        <v/>
      </c>
      <c r="Q589" s="4" t="n"/>
      <c r="R589" s="5" t="n"/>
      <c r="S589" s="4" t="n"/>
      <c r="T589" s="7">
        <f>IF(OR($A589="",$O589=""),"",IF($P589=0,"Balanced",IF($Q589="","Reason needed",IF($P589&lt;0,"Short","Over"))))</f>
        <v/>
      </c>
      <c r="U589" s="13">
        <f>IF($A589="","",$H589+$I589+$J589+$K589)</f>
        <v/>
      </c>
      <c r="V589" s="14">
        <f>IF($A589="","",DATE(YEAR($A589),MONTH($A589),1))</f>
        <v/>
      </c>
      <c r="W589" s="7">
        <f>IF($A589="","",$A589&amp;"|"&amp;$B589&amp;"|"&amp;$C589)</f>
        <v/>
      </c>
    </row>
    <row r="590">
      <c r="A590" s="12" t="n"/>
      <c r="B590" s="4" t="n"/>
      <c r="C590" s="4" t="n"/>
      <c r="D590" s="4" t="n"/>
      <c r="E590" s="4" t="n"/>
      <c r="F590" s="5" t="n"/>
      <c r="G590" s="5" t="n"/>
      <c r="H590" s="5" t="n"/>
      <c r="I590" s="5" t="n"/>
      <c r="J590" s="5" t="n"/>
      <c r="K590" s="5" t="n"/>
      <c r="L590" s="5" t="n"/>
      <c r="M590" s="13">
        <f>IF($A590="","",SUMIFS('Petty expenses'!$E$3:$E$1002,'Petty expenses'!$A$3:$A$1002,$A590,'Petty expenses'!$B$3:$B$1002,$B590,'Petty expenses'!$C$3:$C$1002,$C590))</f>
        <v/>
      </c>
      <c r="N590" s="13">
        <f>IF($A590="","",$F590+$H590-$M590)</f>
        <v/>
      </c>
      <c r="O590" s="5" t="n"/>
      <c r="P590" s="13">
        <f>IF(OR($A590="",$O590=""),"",$O590-$N590)</f>
        <v/>
      </c>
      <c r="Q590" s="4" t="n"/>
      <c r="R590" s="5" t="n"/>
      <c r="S590" s="4" t="n"/>
      <c r="T590" s="7">
        <f>IF(OR($A590="",$O590=""),"",IF($P590=0,"Balanced",IF($Q590="","Reason needed",IF($P590&lt;0,"Short","Over"))))</f>
        <v/>
      </c>
      <c r="U590" s="13">
        <f>IF($A590="","",$H590+$I590+$J590+$K590)</f>
        <v/>
      </c>
      <c r="V590" s="14">
        <f>IF($A590="","",DATE(YEAR($A590),MONTH($A590),1))</f>
        <v/>
      </c>
      <c r="W590" s="7">
        <f>IF($A590="","",$A590&amp;"|"&amp;$B590&amp;"|"&amp;$C590)</f>
        <v/>
      </c>
    </row>
    <row r="591">
      <c r="A591" s="12" t="n"/>
      <c r="B591" s="4" t="n"/>
      <c r="C591" s="4" t="n"/>
      <c r="D591" s="4" t="n"/>
      <c r="E591" s="4" t="n"/>
      <c r="F591" s="5" t="n"/>
      <c r="G591" s="5" t="n"/>
      <c r="H591" s="5" t="n"/>
      <c r="I591" s="5" t="n"/>
      <c r="J591" s="5" t="n"/>
      <c r="K591" s="5" t="n"/>
      <c r="L591" s="5" t="n"/>
      <c r="M591" s="13">
        <f>IF($A591="","",SUMIFS('Petty expenses'!$E$3:$E$1002,'Petty expenses'!$A$3:$A$1002,$A591,'Petty expenses'!$B$3:$B$1002,$B591,'Petty expenses'!$C$3:$C$1002,$C591))</f>
        <v/>
      </c>
      <c r="N591" s="13">
        <f>IF($A591="","",$F591+$H591-$M591)</f>
        <v/>
      </c>
      <c r="O591" s="5" t="n"/>
      <c r="P591" s="13">
        <f>IF(OR($A591="",$O591=""),"",$O591-$N591)</f>
        <v/>
      </c>
      <c r="Q591" s="4" t="n"/>
      <c r="R591" s="5" t="n"/>
      <c r="S591" s="4" t="n"/>
      <c r="T591" s="7">
        <f>IF(OR($A591="",$O591=""),"",IF($P591=0,"Balanced",IF($Q591="","Reason needed",IF($P591&lt;0,"Short","Over"))))</f>
        <v/>
      </c>
      <c r="U591" s="13">
        <f>IF($A591="","",$H591+$I591+$J591+$K591)</f>
        <v/>
      </c>
      <c r="V591" s="14">
        <f>IF($A591="","",DATE(YEAR($A591),MONTH($A591),1))</f>
        <v/>
      </c>
      <c r="W591" s="7">
        <f>IF($A591="","",$A591&amp;"|"&amp;$B591&amp;"|"&amp;$C591)</f>
        <v/>
      </c>
    </row>
    <row r="592">
      <c r="A592" s="12" t="n"/>
      <c r="B592" s="4" t="n"/>
      <c r="C592" s="4" t="n"/>
      <c r="D592" s="4" t="n"/>
      <c r="E592" s="4" t="n"/>
      <c r="F592" s="5" t="n"/>
      <c r="G592" s="5" t="n"/>
      <c r="H592" s="5" t="n"/>
      <c r="I592" s="5" t="n"/>
      <c r="J592" s="5" t="n"/>
      <c r="K592" s="5" t="n"/>
      <c r="L592" s="5" t="n"/>
      <c r="M592" s="13">
        <f>IF($A592="","",SUMIFS('Petty expenses'!$E$3:$E$1002,'Petty expenses'!$A$3:$A$1002,$A592,'Petty expenses'!$B$3:$B$1002,$B592,'Petty expenses'!$C$3:$C$1002,$C592))</f>
        <v/>
      </c>
      <c r="N592" s="13">
        <f>IF($A592="","",$F592+$H592-$M592)</f>
        <v/>
      </c>
      <c r="O592" s="5" t="n"/>
      <c r="P592" s="13">
        <f>IF(OR($A592="",$O592=""),"",$O592-$N592)</f>
        <v/>
      </c>
      <c r="Q592" s="4" t="n"/>
      <c r="R592" s="5" t="n"/>
      <c r="S592" s="4" t="n"/>
      <c r="T592" s="7">
        <f>IF(OR($A592="",$O592=""),"",IF($P592=0,"Balanced",IF($Q592="","Reason needed",IF($P592&lt;0,"Short","Over"))))</f>
        <v/>
      </c>
      <c r="U592" s="13">
        <f>IF($A592="","",$H592+$I592+$J592+$K592)</f>
        <v/>
      </c>
      <c r="V592" s="14">
        <f>IF($A592="","",DATE(YEAR($A592),MONTH($A592),1))</f>
        <v/>
      </c>
      <c r="W592" s="7">
        <f>IF($A592="","",$A592&amp;"|"&amp;$B592&amp;"|"&amp;$C592)</f>
        <v/>
      </c>
    </row>
    <row r="593">
      <c r="A593" s="12" t="n"/>
      <c r="B593" s="4" t="n"/>
      <c r="C593" s="4" t="n"/>
      <c r="D593" s="4" t="n"/>
      <c r="E593" s="4" t="n"/>
      <c r="F593" s="5" t="n"/>
      <c r="G593" s="5" t="n"/>
      <c r="H593" s="5" t="n"/>
      <c r="I593" s="5" t="n"/>
      <c r="J593" s="5" t="n"/>
      <c r="K593" s="5" t="n"/>
      <c r="L593" s="5" t="n"/>
      <c r="M593" s="13">
        <f>IF($A593="","",SUMIFS('Petty expenses'!$E$3:$E$1002,'Petty expenses'!$A$3:$A$1002,$A593,'Petty expenses'!$B$3:$B$1002,$B593,'Petty expenses'!$C$3:$C$1002,$C593))</f>
        <v/>
      </c>
      <c r="N593" s="13">
        <f>IF($A593="","",$F593+$H593-$M593)</f>
        <v/>
      </c>
      <c r="O593" s="5" t="n"/>
      <c r="P593" s="13">
        <f>IF(OR($A593="",$O593=""),"",$O593-$N593)</f>
        <v/>
      </c>
      <c r="Q593" s="4" t="n"/>
      <c r="R593" s="5" t="n"/>
      <c r="S593" s="4" t="n"/>
      <c r="T593" s="7">
        <f>IF(OR($A593="",$O593=""),"",IF($P593=0,"Balanced",IF($Q593="","Reason needed",IF($P593&lt;0,"Short","Over"))))</f>
        <v/>
      </c>
      <c r="U593" s="13">
        <f>IF($A593="","",$H593+$I593+$J593+$K593)</f>
        <v/>
      </c>
      <c r="V593" s="14">
        <f>IF($A593="","",DATE(YEAR($A593),MONTH($A593),1))</f>
        <v/>
      </c>
      <c r="W593" s="7">
        <f>IF($A593="","",$A593&amp;"|"&amp;$B593&amp;"|"&amp;$C593)</f>
        <v/>
      </c>
    </row>
    <row r="594">
      <c r="A594" s="12" t="n"/>
      <c r="B594" s="4" t="n"/>
      <c r="C594" s="4" t="n"/>
      <c r="D594" s="4" t="n"/>
      <c r="E594" s="4" t="n"/>
      <c r="F594" s="5" t="n"/>
      <c r="G594" s="5" t="n"/>
      <c r="H594" s="5" t="n"/>
      <c r="I594" s="5" t="n"/>
      <c r="J594" s="5" t="n"/>
      <c r="K594" s="5" t="n"/>
      <c r="L594" s="5" t="n"/>
      <c r="M594" s="13">
        <f>IF($A594="","",SUMIFS('Petty expenses'!$E$3:$E$1002,'Petty expenses'!$A$3:$A$1002,$A594,'Petty expenses'!$B$3:$B$1002,$B594,'Petty expenses'!$C$3:$C$1002,$C594))</f>
        <v/>
      </c>
      <c r="N594" s="13">
        <f>IF($A594="","",$F594+$H594-$M594)</f>
        <v/>
      </c>
      <c r="O594" s="5" t="n"/>
      <c r="P594" s="13">
        <f>IF(OR($A594="",$O594=""),"",$O594-$N594)</f>
        <v/>
      </c>
      <c r="Q594" s="4" t="n"/>
      <c r="R594" s="5" t="n"/>
      <c r="S594" s="4" t="n"/>
      <c r="T594" s="7">
        <f>IF(OR($A594="",$O594=""),"",IF($P594=0,"Balanced",IF($Q594="","Reason needed",IF($P594&lt;0,"Short","Over"))))</f>
        <v/>
      </c>
      <c r="U594" s="13">
        <f>IF($A594="","",$H594+$I594+$J594+$K594)</f>
        <v/>
      </c>
      <c r="V594" s="14">
        <f>IF($A594="","",DATE(YEAR($A594),MONTH($A594),1))</f>
        <v/>
      </c>
      <c r="W594" s="7">
        <f>IF($A594="","",$A594&amp;"|"&amp;$B594&amp;"|"&amp;$C594)</f>
        <v/>
      </c>
    </row>
    <row r="595">
      <c r="A595" s="12" t="n"/>
      <c r="B595" s="4" t="n"/>
      <c r="C595" s="4" t="n"/>
      <c r="D595" s="4" t="n"/>
      <c r="E595" s="4" t="n"/>
      <c r="F595" s="5" t="n"/>
      <c r="G595" s="5" t="n"/>
      <c r="H595" s="5" t="n"/>
      <c r="I595" s="5" t="n"/>
      <c r="J595" s="5" t="n"/>
      <c r="K595" s="5" t="n"/>
      <c r="L595" s="5" t="n"/>
      <c r="M595" s="13">
        <f>IF($A595="","",SUMIFS('Petty expenses'!$E$3:$E$1002,'Petty expenses'!$A$3:$A$1002,$A595,'Petty expenses'!$B$3:$B$1002,$B595,'Petty expenses'!$C$3:$C$1002,$C595))</f>
        <v/>
      </c>
      <c r="N595" s="13">
        <f>IF($A595="","",$F595+$H595-$M595)</f>
        <v/>
      </c>
      <c r="O595" s="5" t="n"/>
      <c r="P595" s="13">
        <f>IF(OR($A595="",$O595=""),"",$O595-$N595)</f>
        <v/>
      </c>
      <c r="Q595" s="4" t="n"/>
      <c r="R595" s="5" t="n"/>
      <c r="S595" s="4" t="n"/>
      <c r="T595" s="7">
        <f>IF(OR($A595="",$O595=""),"",IF($P595=0,"Balanced",IF($Q595="","Reason needed",IF($P595&lt;0,"Short","Over"))))</f>
        <v/>
      </c>
      <c r="U595" s="13">
        <f>IF($A595="","",$H595+$I595+$J595+$K595)</f>
        <v/>
      </c>
      <c r="V595" s="14">
        <f>IF($A595="","",DATE(YEAR($A595),MONTH($A595),1))</f>
        <v/>
      </c>
      <c r="W595" s="7">
        <f>IF($A595="","",$A595&amp;"|"&amp;$B595&amp;"|"&amp;$C595)</f>
        <v/>
      </c>
    </row>
    <row r="596">
      <c r="A596" s="12" t="n"/>
      <c r="B596" s="4" t="n"/>
      <c r="C596" s="4" t="n"/>
      <c r="D596" s="4" t="n"/>
      <c r="E596" s="4" t="n"/>
      <c r="F596" s="5" t="n"/>
      <c r="G596" s="5" t="n"/>
      <c r="H596" s="5" t="n"/>
      <c r="I596" s="5" t="n"/>
      <c r="J596" s="5" t="n"/>
      <c r="K596" s="5" t="n"/>
      <c r="L596" s="5" t="n"/>
      <c r="M596" s="13">
        <f>IF($A596="","",SUMIFS('Petty expenses'!$E$3:$E$1002,'Petty expenses'!$A$3:$A$1002,$A596,'Petty expenses'!$B$3:$B$1002,$B596,'Petty expenses'!$C$3:$C$1002,$C596))</f>
        <v/>
      </c>
      <c r="N596" s="13">
        <f>IF($A596="","",$F596+$H596-$M596)</f>
        <v/>
      </c>
      <c r="O596" s="5" t="n"/>
      <c r="P596" s="13">
        <f>IF(OR($A596="",$O596=""),"",$O596-$N596)</f>
        <v/>
      </c>
      <c r="Q596" s="4" t="n"/>
      <c r="R596" s="5" t="n"/>
      <c r="S596" s="4" t="n"/>
      <c r="T596" s="7">
        <f>IF(OR($A596="",$O596=""),"",IF($P596=0,"Balanced",IF($Q596="","Reason needed",IF($P596&lt;0,"Short","Over"))))</f>
        <v/>
      </c>
      <c r="U596" s="13">
        <f>IF($A596="","",$H596+$I596+$J596+$K596)</f>
        <v/>
      </c>
      <c r="V596" s="14">
        <f>IF($A596="","",DATE(YEAR($A596),MONTH($A596),1))</f>
        <v/>
      </c>
      <c r="W596" s="7">
        <f>IF($A596="","",$A596&amp;"|"&amp;$B596&amp;"|"&amp;$C596)</f>
        <v/>
      </c>
    </row>
    <row r="597">
      <c r="A597" s="12" t="n"/>
      <c r="B597" s="4" t="n"/>
      <c r="C597" s="4" t="n"/>
      <c r="D597" s="4" t="n"/>
      <c r="E597" s="4" t="n"/>
      <c r="F597" s="5" t="n"/>
      <c r="G597" s="5" t="n"/>
      <c r="H597" s="5" t="n"/>
      <c r="I597" s="5" t="n"/>
      <c r="J597" s="5" t="n"/>
      <c r="K597" s="5" t="n"/>
      <c r="L597" s="5" t="n"/>
      <c r="M597" s="13">
        <f>IF($A597="","",SUMIFS('Petty expenses'!$E$3:$E$1002,'Petty expenses'!$A$3:$A$1002,$A597,'Petty expenses'!$B$3:$B$1002,$B597,'Petty expenses'!$C$3:$C$1002,$C597))</f>
        <v/>
      </c>
      <c r="N597" s="13">
        <f>IF($A597="","",$F597+$H597-$M597)</f>
        <v/>
      </c>
      <c r="O597" s="5" t="n"/>
      <c r="P597" s="13">
        <f>IF(OR($A597="",$O597=""),"",$O597-$N597)</f>
        <v/>
      </c>
      <c r="Q597" s="4" t="n"/>
      <c r="R597" s="5" t="n"/>
      <c r="S597" s="4" t="n"/>
      <c r="T597" s="7">
        <f>IF(OR($A597="",$O597=""),"",IF($P597=0,"Balanced",IF($Q597="","Reason needed",IF($P597&lt;0,"Short","Over"))))</f>
        <v/>
      </c>
      <c r="U597" s="13">
        <f>IF($A597="","",$H597+$I597+$J597+$K597)</f>
        <v/>
      </c>
      <c r="V597" s="14">
        <f>IF($A597="","",DATE(YEAR($A597),MONTH($A597),1))</f>
        <v/>
      </c>
      <c r="W597" s="7">
        <f>IF($A597="","",$A597&amp;"|"&amp;$B597&amp;"|"&amp;$C597)</f>
        <v/>
      </c>
    </row>
    <row r="598">
      <c r="A598" s="12" t="n"/>
      <c r="B598" s="4" t="n"/>
      <c r="C598" s="4" t="n"/>
      <c r="D598" s="4" t="n"/>
      <c r="E598" s="4" t="n"/>
      <c r="F598" s="5" t="n"/>
      <c r="G598" s="5" t="n"/>
      <c r="H598" s="5" t="n"/>
      <c r="I598" s="5" t="n"/>
      <c r="J598" s="5" t="n"/>
      <c r="K598" s="5" t="n"/>
      <c r="L598" s="5" t="n"/>
      <c r="M598" s="13">
        <f>IF($A598="","",SUMIFS('Petty expenses'!$E$3:$E$1002,'Petty expenses'!$A$3:$A$1002,$A598,'Petty expenses'!$B$3:$B$1002,$B598,'Petty expenses'!$C$3:$C$1002,$C598))</f>
        <v/>
      </c>
      <c r="N598" s="13">
        <f>IF($A598="","",$F598+$H598-$M598)</f>
        <v/>
      </c>
      <c r="O598" s="5" t="n"/>
      <c r="P598" s="13">
        <f>IF(OR($A598="",$O598=""),"",$O598-$N598)</f>
        <v/>
      </c>
      <c r="Q598" s="4" t="n"/>
      <c r="R598" s="5" t="n"/>
      <c r="S598" s="4" t="n"/>
      <c r="T598" s="7">
        <f>IF(OR($A598="",$O598=""),"",IF($P598=0,"Balanced",IF($Q598="","Reason needed",IF($P598&lt;0,"Short","Over"))))</f>
        <v/>
      </c>
      <c r="U598" s="13">
        <f>IF($A598="","",$H598+$I598+$J598+$K598)</f>
        <v/>
      </c>
      <c r="V598" s="14">
        <f>IF($A598="","",DATE(YEAR($A598),MONTH($A598),1))</f>
        <v/>
      </c>
      <c r="W598" s="7">
        <f>IF($A598="","",$A598&amp;"|"&amp;$B598&amp;"|"&amp;$C598)</f>
        <v/>
      </c>
    </row>
    <row r="599">
      <c r="A599" s="12" t="n"/>
      <c r="B599" s="4" t="n"/>
      <c r="C599" s="4" t="n"/>
      <c r="D599" s="4" t="n"/>
      <c r="E599" s="4" t="n"/>
      <c r="F599" s="5" t="n"/>
      <c r="G599" s="5" t="n"/>
      <c r="H599" s="5" t="n"/>
      <c r="I599" s="5" t="n"/>
      <c r="J599" s="5" t="n"/>
      <c r="K599" s="5" t="n"/>
      <c r="L599" s="5" t="n"/>
      <c r="M599" s="13">
        <f>IF($A599="","",SUMIFS('Petty expenses'!$E$3:$E$1002,'Petty expenses'!$A$3:$A$1002,$A599,'Petty expenses'!$B$3:$B$1002,$B599,'Petty expenses'!$C$3:$C$1002,$C599))</f>
        <v/>
      </c>
      <c r="N599" s="13">
        <f>IF($A599="","",$F599+$H599-$M599)</f>
        <v/>
      </c>
      <c r="O599" s="5" t="n"/>
      <c r="P599" s="13">
        <f>IF(OR($A599="",$O599=""),"",$O599-$N599)</f>
        <v/>
      </c>
      <c r="Q599" s="4" t="n"/>
      <c r="R599" s="5" t="n"/>
      <c r="S599" s="4" t="n"/>
      <c r="T599" s="7">
        <f>IF(OR($A599="",$O599=""),"",IF($P599=0,"Balanced",IF($Q599="","Reason needed",IF($P599&lt;0,"Short","Over"))))</f>
        <v/>
      </c>
      <c r="U599" s="13">
        <f>IF($A599="","",$H599+$I599+$J599+$K599)</f>
        <v/>
      </c>
      <c r="V599" s="14">
        <f>IF($A599="","",DATE(YEAR($A599),MONTH($A599),1))</f>
        <v/>
      </c>
      <c r="W599" s="7">
        <f>IF($A599="","",$A599&amp;"|"&amp;$B599&amp;"|"&amp;$C599)</f>
        <v/>
      </c>
    </row>
    <row r="600">
      <c r="A600" s="12" t="n"/>
      <c r="B600" s="4" t="n"/>
      <c r="C600" s="4" t="n"/>
      <c r="D600" s="4" t="n"/>
      <c r="E600" s="4" t="n"/>
      <c r="F600" s="5" t="n"/>
      <c r="G600" s="5" t="n"/>
      <c r="H600" s="5" t="n"/>
      <c r="I600" s="5" t="n"/>
      <c r="J600" s="5" t="n"/>
      <c r="K600" s="5" t="n"/>
      <c r="L600" s="5" t="n"/>
      <c r="M600" s="13">
        <f>IF($A600="","",SUMIFS('Petty expenses'!$E$3:$E$1002,'Petty expenses'!$A$3:$A$1002,$A600,'Petty expenses'!$B$3:$B$1002,$B600,'Petty expenses'!$C$3:$C$1002,$C600))</f>
        <v/>
      </c>
      <c r="N600" s="13">
        <f>IF($A600="","",$F600+$H600-$M600)</f>
        <v/>
      </c>
      <c r="O600" s="5" t="n"/>
      <c r="P600" s="13">
        <f>IF(OR($A600="",$O600=""),"",$O600-$N600)</f>
        <v/>
      </c>
      <c r="Q600" s="4" t="n"/>
      <c r="R600" s="5" t="n"/>
      <c r="S600" s="4" t="n"/>
      <c r="T600" s="7">
        <f>IF(OR($A600="",$O600=""),"",IF($P600=0,"Balanced",IF($Q600="","Reason needed",IF($P600&lt;0,"Short","Over"))))</f>
        <v/>
      </c>
      <c r="U600" s="13">
        <f>IF($A600="","",$H600+$I600+$J600+$K600)</f>
        <v/>
      </c>
      <c r="V600" s="14">
        <f>IF($A600="","",DATE(YEAR($A600),MONTH($A600),1))</f>
        <v/>
      </c>
      <c r="W600" s="7">
        <f>IF($A600="","",$A600&amp;"|"&amp;$B600&amp;"|"&amp;$C600)</f>
        <v/>
      </c>
    </row>
    <row r="601">
      <c r="A601" s="12" t="n"/>
      <c r="B601" s="4" t="n"/>
      <c r="C601" s="4" t="n"/>
      <c r="D601" s="4" t="n"/>
      <c r="E601" s="4" t="n"/>
      <c r="F601" s="5" t="n"/>
      <c r="G601" s="5" t="n"/>
      <c r="H601" s="5" t="n"/>
      <c r="I601" s="5" t="n"/>
      <c r="J601" s="5" t="n"/>
      <c r="K601" s="5" t="n"/>
      <c r="L601" s="5" t="n"/>
      <c r="M601" s="13">
        <f>IF($A601="","",SUMIFS('Petty expenses'!$E$3:$E$1002,'Petty expenses'!$A$3:$A$1002,$A601,'Petty expenses'!$B$3:$B$1002,$B601,'Petty expenses'!$C$3:$C$1002,$C601))</f>
        <v/>
      </c>
      <c r="N601" s="13">
        <f>IF($A601="","",$F601+$H601-$M601)</f>
        <v/>
      </c>
      <c r="O601" s="5" t="n"/>
      <c r="P601" s="13">
        <f>IF(OR($A601="",$O601=""),"",$O601-$N601)</f>
        <v/>
      </c>
      <c r="Q601" s="4" t="n"/>
      <c r="R601" s="5" t="n"/>
      <c r="S601" s="4" t="n"/>
      <c r="T601" s="7">
        <f>IF(OR($A601="",$O601=""),"",IF($P601=0,"Balanced",IF($Q601="","Reason needed",IF($P601&lt;0,"Short","Over"))))</f>
        <v/>
      </c>
      <c r="U601" s="13">
        <f>IF($A601="","",$H601+$I601+$J601+$K601)</f>
        <v/>
      </c>
      <c r="V601" s="14">
        <f>IF($A601="","",DATE(YEAR($A601),MONTH($A601),1))</f>
        <v/>
      </c>
      <c r="W601" s="7">
        <f>IF($A601="","",$A601&amp;"|"&amp;$B601&amp;"|"&amp;$C601)</f>
        <v/>
      </c>
    </row>
    <row r="602">
      <c r="A602" s="12" t="n"/>
      <c r="B602" s="4" t="n"/>
      <c r="C602" s="4" t="n"/>
      <c r="D602" s="4" t="n"/>
      <c r="E602" s="4" t="n"/>
      <c r="F602" s="5" t="n"/>
      <c r="G602" s="5" t="n"/>
      <c r="H602" s="5" t="n"/>
      <c r="I602" s="5" t="n"/>
      <c r="J602" s="5" t="n"/>
      <c r="K602" s="5" t="n"/>
      <c r="L602" s="5" t="n"/>
      <c r="M602" s="13">
        <f>IF($A602="","",SUMIFS('Petty expenses'!$E$3:$E$1002,'Petty expenses'!$A$3:$A$1002,$A602,'Petty expenses'!$B$3:$B$1002,$B602,'Petty expenses'!$C$3:$C$1002,$C602))</f>
        <v/>
      </c>
      <c r="N602" s="13">
        <f>IF($A602="","",$F602+$H602-$M602)</f>
        <v/>
      </c>
      <c r="O602" s="5" t="n"/>
      <c r="P602" s="13">
        <f>IF(OR($A602="",$O602=""),"",$O602-$N602)</f>
        <v/>
      </c>
      <c r="Q602" s="4" t="n"/>
      <c r="R602" s="5" t="n"/>
      <c r="S602" s="4" t="n"/>
      <c r="T602" s="7">
        <f>IF(OR($A602="",$O602=""),"",IF($P602=0,"Balanced",IF($Q602="","Reason needed",IF($P602&lt;0,"Short","Over"))))</f>
        <v/>
      </c>
      <c r="U602" s="13">
        <f>IF($A602="","",$H602+$I602+$J602+$K602)</f>
        <v/>
      </c>
      <c r="V602" s="14">
        <f>IF($A602="","",DATE(YEAR($A602),MONTH($A602),1))</f>
        <v/>
      </c>
      <c r="W602" s="7">
        <f>IF($A602="","",$A602&amp;"|"&amp;$B602&amp;"|"&amp;$C602)</f>
        <v/>
      </c>
    </row>
    <row r="603">
      <c r="A603" s="12" t="n"/>
      <c r="B603" s="4" t="n"/>
      <c r="C603" s="4" t="n"/>
      <c r="D603" s="4" t="n"/>
      <c r="E603" s="4" t="n"/>
      <c r="F603" s="5" t="n"/>
      <c r="G603" s="5" t="n"/>
      <c r="H603" s="5" t="n"/>
      <c r="I603" s="5" t="n"/>
      <c r="J603" s="5" t="n"/>
      <c r="K603" s="5" t="n"/>
      <c r="L603" s="5" t="n"/>
      <c r="M603" s="13">
        <f>IF($A603="","",SUMIFS('Petty expenses'!$E$3:$E$1002,'Petty expenses'!$A$3:$A$1002,$A603,'Petty expenses'!$B$3:$B$1002,$B603,'Petty expenses'!$C$3:$C$1002,$C603))</f>
        <v/>
      </c>
      <c r="N603" s="13">
        <f>IF($A603="","",$F603+$H603-$M603)</f>
        <v/>
      </c>
      <c r="O603" s="5" t="n"/>
      <c r="P603" s="13">
        <f>IF(OR($A603="",$O603=""),"",$O603-$N603)</f>
        <v/>
      </c>
      <c r="Q603" s="4" t="n"/>
      <c r="R603" s="5" t="n"/>
      <c r="S603" s="4" t="n"/>
      <c r="T603" s="7">
        <f>IF(OR($A603="",$O603=""),"",IF($P603=0,"Balanced",IF($Q603="","Reason needed",IF($P603&lt;0,"Short","Over"))))</f>
        <v/>
      </c>
      <c r="U603" s="13">
        <f>IF($A603="","",$H603+$I603+$J603+$K603)</f>
        <v/>
      </c>
      <c r="V603" s="14">
        <f>IF($A603="","",DATE(YEAR($A603),MONTH($A603),1))</f>
        <v/>
      </c>
      <c r="W603" s="7">
        <f>IF($A603="","",$A603&amp;"|"&amp;$B603&amp;"|"&amp;$C603)</f>
        <v/>
      </c>
    </row>
    <row r="604">
      <c r="A604" s="12" t="n"/>
      <c r="B604" s="4" t="n"/>
      <c r="C604" s="4" t="n"/>
      <c r="D604" s="4" t="n"/>
      <c r="E604" s="4" t="n"/>
      <c r="F604" s="5" t="n"/>
      <c r="G604" s="5" t="n"/>
      <c r="H604" s="5" t="n"/>
      <c r="I604" s="5" t="n"/>
      <c r="J604" s="5" t="n"/>
      <c r="K604" s="5" t="n"/>
      <c r="L604" s="5" t="n"/>
      <c r="M604" s="13">
        <f>IF($A604="","",SUMIFS('Petty expenses'!$E$3:$E$1002,'Petty expenses'!$A$3:$A$1002,$A604,'Petty expenses'!$B$3:$B$1002,$B604,'Petty expenses'!$C$3:$C$1002,$C604))</f>
        <v/>
      </c>
      <c r="N604" s="13">
        <f>IF($A604="","",$F604+$H604-$M604)</f>
        <v/>
      </c>
      <c r="O604" s="5" t="n"/>
      <c r="P604" s="13">
        <f>IF(OR($A604="",$O604=""),"",$O604-$N604)</f>
        <v/>
      </c>
      <c r="Q604" s="4" t="n"/>
      <c r="R604" s="5" t="n"/>
      <c r="S604" s="4" t="n"/>
      <c r="T604" s="7">
        <f>IF(OR($A604="",$O604=""),"",IF($P604=0,"Balanced",IF($Q604="","Reason needed",IF($P604&lt;0,"Short","Over"))))</f>
        <v/>
      </c>
      <c r="U604" s="13">
        <f>IF($A604="","",$H604+$I604+$J604+$K604)</f>
        <v/>
      </c>
      <c r="V604" s="14">
        <f>IF($A604="","",DATE(YEAR($A604),MONTH($A604),1))</f>
        <v/>
      </c>
      <c r="W604" s="7">
        <f>IF($A604="","",$A604&amp;"|"&amp;$B604&amp;"|"&amp;$C604)</f>
        <v/>
      </c>
    </row>
    <row r="605">
      <c r="A605" s="12" t="n"/>
      <c r="B605" s="4" t="n"/>
      <c r="C605" s="4" t="n"/>
      <c r="D605" s="4" t="n"/>
      <c r="E605" s="4" t="n"/>
      <c r="F605" s="5" t="n"/>
      <c r="G605" s="5" t="n"/>
      <c r="H605" s="5" t="n"/>
      <c r="I605" s="5" t="n"/>
      <c r="J605" s="5" t="n"/>
      <c r="K605" s="5" t="n"/>
      <c r="L605" s="5" t="n"/>
      <c r="M605" s="13">
        <f>IF($A605="","",SUMIFS('Petty expenses'!$E$3:$E$1002,'Petty expenses'!$A$3:$A$1002,$A605,'Petty expenses'!$B$3:$B$1002,$B605,'Petty expenses'!$C$3:$C$1002,$C605))</f>
        <v/>
      </c>
      <c r="N605" s="13">
        <f>IF($A605="","",$F605+$H605-$M605)</f>
        <v/>
      </c>
      <c r="O605" s="5" t="n"/>
      <c r="P605" s="13">
        <f>IF(OR($A605="",$O605=""),"",$O605-$N605)</f>
        <v/>
      </c>
      <c r="Q605" s="4" t="n"/>
      <c r="R605" s="5" t="n"/>
      <c r="S605" s="4" t="n"/>
      <c r="T605" s="7">
        <f>IF(OR($A605="",$O605=""),"",IF($P605=0,"Balanced",IF($Q605="","Reason needed",IF($P605&lt;0,"Short","Over"))))</f>
        <v/>
      </c>
      <c r="U605" s="13">
        <f>IF($A605="","",$H605+$I605+$J605+$K605)</f>
        <v/>
      </c>
      <c r="V605" s="14">
        <f>IF($A605="","",DATE(YEAR($A605),MONTH($A605),1))</f>
        <v/>
      </c>
      <c r="W605" s="7">
        <f>IF($A605="","",$A605&amp;"|"&amp;$B605&amp;"|"&amp;$C605)</f>
        <v/>
      </c>
    </row>
    <row r="606">
      <c r="A606" s="12" t="n"/>
      <c r="B606" s="4" t="n"/>
      <c r="C606" s="4" t="n"/>
      <c r="D606" s="4" t="n"/>
      <c r="E606" s="4" t="n"/>
      <c r="F606" s="5" t="n"/>
      <c r="G606" s="5" t="n"/>
      <c r="H606" s="5" t="n"/>
      <c r="I606" s="5" t="n"/>
      <c r="J606" s="5" t="n"/>
      <c r="K606" s="5" t="n"/>
      <c r="L606" s="5" t="n"/>
      <c r="M606" s="13">
        <f>IF($A606="","",SUMIFS('Petty expenses'!$E$3:$E$1002,'Petty expenses'!$A$3:$A$1002,$A606,'Petty expenses'!$B$3:$B$1002,$B606,'Petty expenses'!$C$3:$C$1002,$C606))</f>
        <v/>
      </c>
      <c r="N606" s="13">
        <f>IF($A606="","",$F606+$H606-$M606)</f>
        <v/>
      </c>
      <c r="O606" s="5" t="n"/>
      <c r="P606" s="13">
        <f>IF(OR($A606="",$O606=""),"",$O606-$N606)</f>
        <v/>
      </c>
      <c r="Q606" s="4" t="n"/>
      <c r="R606" s="5" t="n"/>
      <c r="S606" s="4" t="n"/>
      <c r="T606" s="7">
        <f>IF(OR($A606="",$O606=""),"",IF($P606=0,"Balanced",IF($Q606="","Reason needed",IF($P606&lt;0,"Short","Over"))))</f>
        <v/>
      </c>
      <c r="U606" s="13">
        <f>IF($A606="","",$H606+$I606+$J606+$K606)</f>
        <v/>
      </c>
      <c r="V606" s="14">
        <f>IF($A606="","",DATE(YEAR($A606),MONTH($A606),1))</f>
        <v/>
      </c>
      <c r="W606" s="7">
        <f>IF($A606="","",$A606&amp;"|"&amp;$B606&amp;"|"&amp;$C606)</f>
        <v/>
      </c>
    </row>
    <row r="607">
      <c r="A607" s="12" t="n"/>
      <c r="B607" s="4" t="n"/>
      <c r="C607" s="4" t="n"/>
      <c r="D607" s="4" t="n"/>
      <c r="E607" s="4" t="n"/>
      <c r="F607" s="5" t="n"/>
      <c r="G607" s="5" t="n"/>
      <c r="H607" s="5" t="n"/>
      <c r="I607" s="5" t="n"/>
      <c r="J607" s="5" t="n"/>
      <c r="K607" s="5" t="n"/>
      <c r="L607" s="5" t="n"/>
      <c r="M607" s="13">
        <f>IF($A607="","",SUMIFS('Petty expenses'!$E$3:$E$1002,'Petty expenses'!$A$3:$A$1002,$A607,'Petty expenses'!$B$3:$B$1002,$B607,'Petty expenses'!$C$3:$C$1002,$C607))</f>
        <v/>
      </c>
      <c r="N607" s="13">
        <f>IF($A607="","",$F607+$H607-$M607)</f>
        <v/>
      </c>
      <c r="O607" s="5" t="n"/>
      <c r="P607" s="13">
        <f>IF(OR($A607="",$O607=""),"",$O607-$N607)</f>
        <v/>
      </c>
      <c r="Q607" s="4" t="n"/>
      <c r="R607" s="5" t="n"/>
      <c r="S607" s="4" t="n"/>
      <c r="T607" s="7">
        <f>IF(OR($A607="",$O607=""),"",IF($P607=0,"Balanced",IF($Q607="","Reason needed",IF($P607&lt;0,"Short","Over"))))</f>
        <v/>
      </c>
      <c r="U607" s="13">
        <f>IF($A607="","",$H607+$I607+$J607+$K607)</f>
        <v/>
      </c>
      <c r="V607" s="14">
        <f>IF($A607="","",DATE(YEAR($A607),MONTH($A607),1))</f>
        <v/>
      </c>
      <c r="W607" s="7">
        <f>IF($A607="","",$A607&amp;"|"&amp;$B607&amp;"|"&amp;$C607)</f>
        <v/>
      </c>
    </row>
    <row r="608">
      <c r="A608" s="12" t="n"/>
      <c r="B608" s="4" t="n"/>
      <c r="C608" s="4" t="n"/>
      <c r="D608" s="4" t="n"/>
      <c r="E608" s="4" t="n"/>
      <c r="F608" s="5" t="n"/>
      <c r="G608" s="5" t="n"/>
      <c r="H608" s="5" t="n"/>
      <c r="I608" s="5" t="n"/>
      <c r="J608" s="5" t="n"/>
      <c r="K608" s="5" t="n"/>
      <c r="L608" s="5" t="n"/>
      <c r="M608" s="13">
        <f>IF($A608="","",SUMIFS('Petty expenses'!$E$3:$E$1002,'Petty expenses'!$A$3:$A$1002,$A608,'Petty expenses'!$B$3:$B$1002,$B608,'Petty expenses'!$C$3:$C$1002,$C608))</f>
        <v/>
      </c>
      <c r="N608" s="13">
        <f>IF($A608="","",$F608+$H608-$M608)</f>
        <v/>
      </c>
      <c r="O608" s="5" t="n"/>
      <c r="P608" s="13">
        <f>IF(OR($A608="",$O608=""),"",$O608-$N608)</f>
        <v/>
      </c>
      <c r="Q608" s="4" t="n"/>
      <c r="R608" s="5" t="n"/>
      <c r="S608" s="4" t="n"/>
      <c r="T608" s="7">
        <f>IF(OR($A608="",$O608=""),"",IF($P608=0,"Balanced",IF($Q608="","Reason needed",IF($P608&lt;0,"Short","Over"))))</f>
        <v/>
      </c>
      <c r="U608" s="13">
        <f>IF($A608="","",$H608+$I608+$J608+$K608)</f>
        <v/>
      </c>
      <c r="V608" s="14">
        <f>IF($A608="","",DATE(YEAR($A608),MONTH($A608),1))</f>
        <v/>
      </c>
      <c r="W608" s="7">
        <f>IF($A608="","",$A608&amp;"|"&amp;$B608&amp;"|"&amp;$C608)</f>
        <v/>
      </c>
    </row>
    <row r="609">
      <c r="A609" s="12" t="n"/>
      <c r="B609" s="4" t="n"/>
      <c r="C609" s="4" t="n"/>
      <c r="D609" s="4" t="n"/>
      <c r="E609" s="4" t="n"/>
      <c r="F609" s="5" t="n"/>
      <c r="G609" s="5" t="n"/>
      <c r="H609" s="5" t="n"/>
      <c r="I609" s="5" t="n"/>
      <c r="J609" s="5" t="n"/>
      <c r="K609" s="5" t="n"/>
      <c r="L609" s="5" t="n"/>
      <c r="M609" s="13">
        <f>IF($A609="","",SUMIFS('Petty expenses'!$E$3:$E$1002,'Petty expenses'!$A$3:$A$1002,$A609,'Petty expenses'!$B$3:$B$1002,$B609,'Petty expenses'!$C$3:$C$1002,$C609))</f>
        <v/>
      </c>
      <c r="N609" s="13">
        <f>IF($A609="","",$F609+$H609-$M609)</f>
        <v/>
      </c>
      <c r="O609" s="5" t="n"/>
      <c r="P609" s="13">
        <f>IF(OR($A609="",$O609=""),"",$O609-$N609)</f>
        <v/>
      </c>
      <c r="Q609" s="4" t="n"/>
      <c r="R609" s="5" t="n"/>
      <c r="S609" s="4" t="n"/>
      <c r="T609" s="7">
        <f>IF(OR($A609="",$O609=""),"",IF($P609=0,"Balanced",IF($Q609="","Reason needed",IF($P609&lt;0,"Short","Over"))))</f>
        <v/>
      </c>
      <c r="U609" s="13">
        <f>IF($A609="","",$H609+$I609+$J609+$K609)</f>
        <v/>
      </c>
      <c r="V609" s="14">
        <f>IF($A609="","",DATE(YEAR($A609),MONTH($A609),1))</f>
        <v/>
      </c>
      <c r="W609" s="7">
        <f>IF($A609="","",$A609&amp;"|"&amp;$B609&amp;"|"&amp;$C609)</f>
        <v/>
      </c>
    </row>
    <row r="610">
      <c r="A610" s="12" t="n"/>
      <c r="B610" s="4" t="n"/>
      <c r="C610" s="4" t="n"/>
      <c r="D610" s="4" t="n"/>
      <c r="E610" s="4" t="n"/>
      <c r="F610" s="5" t="n"/>
      <c r="G610" s="5" t="n"/>
      <c r="H610" s="5" t="n"/>
      <c r="I610" s="5" t="n"/>
      <c r="J610" s="5" t="n"/>
      <c r="K610" s="5" t="n"/>
      <c r="L610" s="5" t="n"/>
      <c r="M610" s="13">
        <f>IF($A610="","",SUMIFS('Petty expenses'!$E$3:$E$1002,'Petty expenses'!$A$3:$A$1002,$A610,'Petty expenses'!$B$3:$B$1002,$B610,'Petty expenses'!$C$3:$C$1002,$C610))</f>
        <v/>
      </c>
      <c r="N610" s="13">
        <f>IF($A610="","",$F610+$H610-$M610)</f>
        <v/>
      </c>
      <c r="O610" s="5" t="n"/>
      <c r="P610" s="13">
        <f>IF(OR($A610="",$O610=""),"",$O610-$N610)</f>
        <v/>
      </c>
      <c r="Q610" s="4" t="n"/>
      <c r="R610" s="5" t="n"/>
      <c r="S610" s="4" t="n"/>
      <c r="T610" s="7">
        <f>IF(OR($A610="",$O610=""),"",IF($P610=0,"Balanced",IF($Q610="","Reason needed",IF($P610&lt;0,"Short","Over"))))</f>
        <v/>
      </c>
      <c r="U610" s="13">
        <f>IF($A610="","",$H610+$I610+$J610+$K610)</f>
        <v/>
      </c>
      <c r="V610" s="14">
        <f>IF($A610="","",DATE(YEAR($A610),MONTH($A610),1))</f>
        <v/>
      </c>
      <c r="W610" s="7">
        <f>IF($A610="","",$A610&amp;"|"&amp;$B610&amp;"|"&amp;$C610)</f>
        <v/>
      </c>
    </row>
    <row r="611">
      <c r="A611" s="12" t="n"/>
      <c r="B611" s="4" t="n"/>
      <c r="C611" s="4" t="n"/>
      <c r="D611" s="4" t="n"/>
      <c r="E611" s="4" t="n"/>
      <c r="F611" s="5" t="n"/>
      <c r="G611" s="5" t="n"/>
      <c r="H611" s="5" t="n"/>
      <c r="I611" s="5" t="n"/>
      <c r="J611" s="5" t="n"/>
      <c r="K611" s="5" t="n"/>
      <c r="L611" s="5" t="n"/>
      <c r="M611" s="13">
        <f>IF($A611="","",SUMIFS('Petty expenses'!$E$3:$E$1002,'Petty expenses'!$A$3:$A$1002,$A611,'Petty expenses'!$B$3:$B$1002,$B611,'Petty expenses'!$C$3:$C$1002,$C611))</f>
        <v/>
      </c>
      <c r="N611" s="13">
        <f>IF($A611="","",$F611+$H611-$M611)</f>
        <v/>
      </c>
      <c r="O611" s="5" t="n"/>
      <c r="P611" s="13">
        <f>IF(OR($A611="",$O611=""),"",$O611-$N611)</f>
        <v/>
      </c>
      <c r="Q611" s="4" t="n"/>
      <c r="R611" s="5" t="n"/>
      <c r="S611" s="4" t="n"/>
      <c r="T611" s="7">
        <f>IF(OR($A611="",$O611=""),"",IF($P611=0,"Balanced",IF($Q611="","Reason needed",IF($P611&lt;0,"Short","Over"))))</f>
        <v/>
      </c>
      <c r="U611" s="13">
        <f>IF($A611="","",$H611+$I611+$J611+$K611)</f>
        <v/>
      </c>
      <c r="V611" s="14">
        <f>IF($A611="","",DATE(YEAR($A611),MONTH($A611),1))</f>
        <v/>
      </c>
      <c r="W611" s="7">
        <f>IF($A611="","",$A611&amp;"|"&amp;$B611&amp;"|"&amp;$C611)</f>
        <v/>
      </c>
    </row>
    <row r="612">
      <c r="A612" s="12" t="n"/>
      <c r="B612" s="4" t="n"/>
      <c r="C612" s="4" t="n"/>
      <c r="D612" s="4" t="n"/>
      <c r="E612" s="4" t="n"/>
      <c r="F612" s="5" t="n"/>
      <c r="G612" s="5" t="n"/>
      <c r="H612" s="5" t="n"/>
      <c r="I612" s="5" t="n"/>
      <c r="J612" s="5" t="n"/>
      <c r="K612" s="5" t="n"/>
      <c r="L612" s="5" t="n"/>
      <c r="M612" s="13">
        <f>IF($A612="","",SUMIFS('Petty expenses'!$E$3:$E$1002,'Petty expenses'!$A$3:$A$1002,$A612,'Petty expenses'!$B$3:$B$1002,$B612,'Petty expenses'!$C$3:$C$1002,$C612))</f>
        <v/>
      </c>
      <c r="N612" s="13">
        <f>IF($A612="","",$F612+$H612-$M612)</f>
        <v/>
      </c>
      <c r="O612" s="5" t="n"/>
      <c r="P612" s="13">
        <f>IF(OR($A612="",$O612=""),"",$O612-$N612)</f>
        <v/>
      </c>
      <c r="Q612" s="4" t="n"/>
      <c r="R612" s="5" t="n"/>
      <c r="S612" s="4" t="n"/>
      <c r="T612" s="7">
        <f>IF(OR($A612="",$O612=""),"",IF($P612=0,"Balanced",IF($Q612="","Reason needed",IF($P612&lt;0,"Short","Over"))))</f>
        <v/>
      </c>
      <c r="U612" s="13">
        <f>IF($A612="","",$H612+$I612+$J612+$K612)</f>
        <v/>
      </c>
      <c r="V612" s="14">
        <f>IF($A612="","",DATE(YEAR($A612),MONTH($A612),1))</f>
        <v/>
      </c>
      <c r="W612" s="7">
        <f>IF($A612="","",$A612&amp;"|"&amp;$B612&amp;"|"&amp;$C612)</f>
        <v/>
      </c>
    </row>
    <row r="613">
      <c r="A613" s="12" t="n"/>
      <c r="B613" s="4" t="n"/>
      <c r="C613" s="4" t="n"/>
      <c r="D613" s="4" t="n"/>
      <c r="E613" s="4" t="n"/>
      <c r="F613" s="5" t="n"/>
      <c r="G613" s="5" t="n"/>
      <c r="H613" s="5" t="n"/>
      <c r="I613" s="5" t="n"/>
      <c r="J613" s="5" t="n"/>
      <c r="K613" s="5" t="n"/>
      <c r="L613" s="5" t="n"/>
      <c r="M613" s="13">
        <f>IF($A613="","",SUMIFS('Petty expenses'!$E$3:$E$1002,'Petty expenses'!$A$3:$A$1002,$A613,'Petty expenses'!$B$3:$B$1002,$B613,'Petty expenses'!$C$3:$C$1002,$C613))</f>
        <v/>
      </c>
      <c r="N613" s="13">
        <f>IF($A613="","",$F613+$H613-$M613)</f>
        <v/>
      </c>
      <c r="O613" s="5" t="n"/>
      <c r="P613" s="13">
        <f>IF(OR($A613="",$O613=""),"",$O613-$N613)</f>
        <v/>
      </c>
      <c r="Q613" s="4" t="n"/>
      <c r="R613" s="5" t="n"/>
      <c r="S613" s="4" t="n"/>
      <c r="T613" s="7">
        <f>IF(OR($A613="",$O613=""),"",IF($P613=0,"Balanced",IF($Q613="","Reason needed",IF($P613&lt;0,"Short","Over"))))</f>
        <v/>
      </c>
      <c r="U613" s="13">
        <f>IF($A613="","",$H613+$I613+$J613+$K613)</f>
        <v/>
      </c>
      <c r="V613" s="14">
        <f>IF($A613="","",DATE(YEAR($A613),MONTH($A613),1))</f>
        <v/>
      </c>
      <c r="W613" s="7">
        <f>IF($A613="","",$A613&amp;"|"&amp;$B613&amp;"|"&amp;$C613)</f>
        <v/>
      </c>
    </row>
    <row r="614">
      <c r="A614" s="12" t="n"/>
      <c r="B614" s="4" t="n"/>
      <c r="C614" s="4" t="n"/>
      <c r="D614" s="4" t="n"/>
      <c r="E614" s="4" t="n"/>
      <c r="F614" s="5" t="n"/>
      <c r="G614" s="5" t="n"/>
      <c r="H614" s="5" t="n"/>
      <c r="I614" s="5" t="n"/>
      <c r="J614" s="5" t="n"/>
      <c r="K614" s="5" t="n"/>
      <c r="L614" s="5" t="n"/>
      <c r="M614" s="13">
        <f>IF($A614="","",SUMIFS('Petty expenses'!$E$3:$E$1002,'Petty expenses'!$A$3:$A$1002,$A614,'Petty expenses'!$B$3:$B$1002,$B614,'Petty expenses'!$C$3:$C$1002,$C614))</f>
        <v/>
      </c>
      <c r="N614" s="13">
        <f>IF($A614="","",$F614+$H614-$M614)</f>
        <v/>
      </c>
      <c r="O614" s="5" t="n"/>
      <c r="P614" s="13">
        <f>IF(OR($A614="",$O614=""),"",$O614-$N614)</f>
        <v/>
      </c>
      <c r="Q614" s="4" t="n"/>
      <c r="R614" s="5" t="n"/>
      <c r="S614" s="4" t="n"/>
      <c r="T614" s="7">
        <f>IF(OR($A614="",$O614=""),"",IF($P614=0,"Balanced",IF($Q614="","Reason needed",IF($P614&lt;0,"Short","Over"))))</f>
        <v/>
      </c>
      <c r="U614" s="13">
        <f>IF($A614="","",$H614+$I614+$J614+$K614)</f>
        <v/>
      </c>
      <c r="V614" s="14">
        <f>IF($A614="","",DATE(YEAR($A614),MONTH($A614),1))</f>
        <v/>
      </c>
      <c r="W614" s="7">
        <f>IF($A614="","",$A614&amp;"|"&amp;$B614&amp;"|"&amp;$C614)</f>
        <v/>
      </c>
    </row>
    <row r="615">
      <c r="A615" s="12" t="n"/>
      <c r="B615" s="4" t="n"/>
      <c r="C615" s="4" t="n"/>
      <c r="D615" s="4" t="n"/>
      <c r="E615" s="4" t="n"/>
      <c r="F615" s="5" t="n"/>
      <c r="G615" s="5" t="n"/>
      <c r="H615" s="5" t="n"/>
      <c r="I615" s="5" t="n"/>
      <c r="J615" s="5" t="n"/>
      <c r="K615" s="5" t="n"/>
      <c r="L615" s="5" t="n"/>
      <c r="M615" s="13">
        <f>IF($A615="","",SUMIFS('Petty expenses'!$E$3:$E$1002,'Petty expenses'!$A$3:$A$1002,$A615,'Petty expenses'!$B$3:$B$1002,$B615,'Petty expenses'!$C$3:$C$1002,$C615))</f>
        <v/>
      </c>
      <c r="N615" s="13">
        <f>IF($A615="","",$F615+$H615-$M615)</f>
        <v/>
      </c>
      <c r="O615" s="5" t="n"/>
      <c r="P615" s="13">
        <f>IF(OR($A615="",$O615=""),"",$O615-$N615)</f>
        <v/>
      </c>
      <c r="Q615" s="4" t="n"/>
      <c r="R615" s="5" t="n"/>
      <c r="S615" s="4" t="n"/>
      <c r="T615" s="7">
        <f>IF(OR($A615="",$O615=""),"",IF($P615=0,"Balanced",IF($Q615="","Reason needed",IF($P615&lt;0,"Short","Over"))))</f>
        <v/>
      </c>
      <c r="U615" s="13">
        <f>IF($A615="","",$H615+$I615+$J615+$K615)</f>
        <v/>
      </c>
      <c r="V615" s="14">
        <f>IF($A615="","",DATE(YEAR($A615),MONTH($A615),1))</f>
        <v/>
      </c>
      <c r="W615" s="7">
        <f>IF($A615="","",$A615&amp;"|"&amp;$B615&amp;"|"&amp;$C615)</f>
        <v/>
      </c>
    </row>
    <row r="616">
      <c r="A616" s="12" t="n"/>
      <c r="B616" s="4" t="n"/>
      <c r="C616" s="4" t="n"/>
      <c r="D616" s="4" t="n"/>
      <c r="E616" s="4" t="n"/>
      <c r="F616" s="5" t="n"/>
      <c r="G616" s="5" t="n"/>
      <c r="H616" s="5" t="n"/>
      <c r="I616" s="5" t="n"/>
      <c r="J616" s="5" t="n"/>
      <c r="K616" s="5" t="n"/>
      <c r="L616" s="5" t="n"/>
      <c r="M616" s="13">
        <f>IF($A616="","",SUMIFS('Petty expenses'!$E$3:$E$1002,'Petty expenses'!$A$3:$A$1002,$A616,'Petty expenses'!$B$3:$B$1002,$B616,'Petty expenses'!$C$3:$C$1002,$C616))</f>
        <v/>
      </c>
      <c r="N616" s="13">
        <f>IF($A616="","",$F616+$H616-$M616)</f>
        <v/>
      </c>
      <c r="O616" s="5" t="n"/>
      <c r="P616" s="13">
        <f>IF(OR($A616="",$O616=""),"",$O616-$N616)</f>
        <v/>
      </c>
      <c r="Q616" s="4" t="n"/>
      <c r="R616" s="5" t="n"/>
      <c r="S616" s="4" t="n"/>
      <c r="T616" s="7">
        <f>IF(OR($A616="",$O616=""),"",IF($P616=0,"Balanced",IF($Q616="","Reason needed",IF($P616&lt;0,"Short","Over"))))</f>
        <v/>
      </c>
      <c r="U616" s="13">
        <f>IF($A616="","",$H616+$I616+$J616+$K616)</f>
        <v/>
      </c>
      <c r="V616" s="14">
        <f>IF($A616="","",DATE(YEAR($A616),MONTH($A616),1))</f>
        <v/>
      </c>
      <c r="W616" s="7">
        <f>IF($A616="","",$A616&amp;"|"&amp;$B616&amp;"|"&amp;$C616)</f>
        <v/>
      </c>
    </row>
    <row r="617">
      <c r="A617" s="12" t="n"/>
      <c r="B617" s="4" t="n"/>
      <c r="C617" s="4" t="n"/>
      <c r="D617" s="4" t="n"/>
      <c r="E617" s="4" t="n"/>
      <c r="F617" s="5" t="n"/>
      <c r="G617" s="5" t="n"/>
      <c r="H617" s="5" t="n"/>
      <c r="I617" s="5" t="n"/>
      <c r="J617" s="5" t="n"/>
      <c r="K617" s="5" t="n"/>
      <c r="L617" s="5" t="n"/>
      <c r="M617" s="13">
        <f>IF($A617="","",SUMIFS('Petty expenses'!$E$3:$E$1002,'Petty expenses'!$A$3:$A$1002,$A617,'Petty expenses'!$B$3:$B$1002,$B617,'Petty expenses'!$C$3:$C$1002,$C617))</f>
        <v/>
      </c>
      <c r="N617" s="13">
        <f>IF($A617="","",$F617+$H617-$M617)</f>
        <v/>
      </c>
      <c r="O617" s="5" t="n"/>
      <c r="P617" s="13">
        <f>IF(OR($A617="",$O617=""),"",$O617-$N617)</f>
        <v/>
      </c>
      <c r="Q617" s="4" t="n"/>
      <c r="R617" s="5" t="n"/>
      <c r="S617" s="4" t="n"/>
      <c r="T617" s="7">
        <f>IF(OR($A617="",$O617=""),"",IF($P617=0,"Balanced",IF($Q617="","Reason needed",IF($P617&lt;0,"Short","Over"))))</f>
        <v/>
      </c>
      <c r="U617" s="13">
        <f>IF($A617="","",$H617+$I617+$J617+$K617)</f>
        <v/>
      </c>
      <c r="V617" s="14">
        <f>IF($A617="","",DATE(YEAR($A617),MONTH($A617),1))</f>
        <v/>
      </c>
      <c r="W617" s="7">
        <f>IF($A617="","",$A617&amp;"|"&amp;$B617&amp;"|"&amp;$C617)</f>
        <v/>
      </c>
    </row>
    <row r="618">
      <c r="A618" s="12" t="n"/>
      <c r="B618" s="4" t="n"/>
      <c r="C618" s="4" t="n"/>
      <c r="D618" s="4" t="n"/>
      <c r="E618" s="4" t="n"/>
      <c r="F618" s="5" t="n"/>
      <c r="G618" s="5" t="n"/>
      <c r="H618" s="5" t="n"/>
      <c r="I618" s="5" t="n"/>
      <c r="J618" s="5" t="n"/>
      <c r="K618" s="5" t="n"/>
      <c r="L618" s="5" t="n"/>
      <c r="M618" s="13">
        <f>IF($A618="","",SUMIFS('Petty expenses'!$E$3:$E$1002,'Petty expenses'!$A$3:$A$1002,$A618,'Petty expenses'!$B$3:$B$1002,$B618,'Petty expenses'!$C$3:$C$1002,$C618))</f>
        <v/>
      </c>
      <c r="N618" s="13">
        <f>IF($A618="","",$F618+$H618-$M618)</f>
        <v/>
      </c>
      <c r="O618" s="5" t="n"/>
      <c r="P618" s="13">
        <f>IF(OR($A618="",$O618=""),"",$O618-$N618)</f>
        <v/>
      </c>
      <c r="Q618" s="4" t="n"/>
      <c r="R618" s="5" t="n"/>
      <c r="S618" s="4" t="n"/>
      <c r="T618" s="7">
        <f>IF(OR($A618="",$O618=""),"",IF($P618=0,"Balanced",IF($Q618="","Reason needed",IF($P618&lt;0,"Short","Over"))))</f>
        <v/>
      </c>
      <c r="U618" s="13">
        <f>IF($A618="","",$H618+$I618+$J618+$K618)</f>
        <v/>
      </c>
      <c r="V618" s="14">
        <f>IF($A618="","",DATE(YEAR($A618),MONTH($A618),1))</f>
        <v/>
      </c>
      <c r="W618" s="7">
        <f>IF($A618="","",$A618&amp;"|"&amp;$B618&amp;"|"&amp;$C618)</f>
        <v/>
      </c>
    </row>
    <row r="619">
      <c r="A619" s="12" t="n"/>
      <c r="B619" s="4" t="n"/>
      <c r="C619" s="4" t="n"/>
      <c r="D619" s="4" t="n"/>
      <c r="E619" s="4" t="n"/>
      <c r="F619" s="5" t="n"/>
      <c r="G619" s="5" t="n"/>
      <c r="H619" s="5" t="n"/>
      <c r="I619" s="5" t="n"/>
      <c r="J619" s="5" t="n"/>
      <c r="K619" s="5" t="n"/>
      <c r="L619" s="5" t="n"/>
      <c r="M619" s="13">
        <f>IF($A619="","",SUMIFS('Petty expenses'!$E$3:$E$1002,'Petty expenses'!$A$3:$A$1002,$A619,'Petty expenses'!$B$3:$B$1002,$B619,'Petty expenses'!$C$3:$C$1002,$C619))</f>
        <v/>
      </c>
      <c r="N619" s="13">
        <f>IF($A619="","",$F619+$H619-$M619)</f>
        <v/>
      </c>
      <c r="O619" s="5" t="n"/>
      <c r="P619" s="13">
        <f>IF(OR($A619="",$O619=""),"",$O619-$N619)</f>
        <v/>
      </c>
      <c r="Q619" s="4" t="n"/>
      <c r="R619" s="5" t="n"/>
      <c r="S619" s="4" t="n"/>
      <c r="T619" s="7">
        <f>IF(OR($A619="",$O619=""),"",IF($P619=0,"Balanced",IF($Q619="","Reason needed",IF($P619&lt;0,"Short","Over"))))</f>
        <v/>
      </c>
      <c r="U619" s="13">
        <f>IF($A619="","",$H619+$I619+$J619+$K619)</f>
        <v/>
      </c>
      <c r="V619" s="14">
        <f>IF($A619="","",DATE(YEAR($A619),MONTH($A619),1))</f>
        <v/>
      </c>
      <c r="W619" s="7">
        <f>IF($A619="","",$A619&amp;"|"&amp;$B619&amp;"|"&amp;$C619)</f>
        <v/>
      </c>
    </row>
    <row r="620">
      <c r="A620" s="12" t="n"/>
      <c r="B620" s="4" t="n"/>
      <c r="C620" s="4" t="n"/>
      <c r="D620" s="4" t="n"/>
      <c r="E620" s="4" t="n"/>
      <c r="F620" s="5" t="n"/>
      <c r="G620" s="5" t="n"/>
      <c r="H620" s="5" t="n"/>
      <c r="I620" s="5" t="n"/>
      <c r="J620" s="5" t="n"/>
      <c r="K620" s="5" t="n"/>
      <c r="L620" s="5" t="n"/>
      <c r="M620" s="13">
        <f>IF($A620="","",SUMIFS('Petty expenses'!$E$3:$E$1002,'Petty expenses'!$A$3:$A$1002,$A620,'Petty expenses'!$B$3:$B$1002,$B620,'Petty expenses'!$C$3:$C$1002,$C620))</f>
        <v/>
      </c>
      <c r="N620" s="13">
        <f>IF($A620="","",$F620+$H620-$M620)</f>
        <v/>
      </c>
      <c r="O620" s="5" t="n"/>
      <c r="P620" s="13">
        <f>IF(OR($A620="",$O620=""),"",$O620-$N620)</f>
        <v/>
      </c>
      <c r="Q620" s="4" t="n"/>
      <c r="R620" s="5" t="n"/>
      <c r="S620" s="4" t="n"/>
      <c r="T620" s="7">
        <f>IF(OR($A620="",$O620=""),"",IF($P620=0,"Balanced",IF($Q620="","Reason needed",IF($P620&lt;0,"Short","Over"))))</f>
        <v/>
      </c>
      <c r="U620" s="13">
        <f>IF($A620="","",$H620+$I620+$J620+$K620)</f>
        <v/>
      </c>
      <c r="V620" s="14">
        <f>IF($A620="","",DATE(YEAR($A620),MONTH($A620),1))</f>
        <v/>
      </c>
      <c r="W620" s="7">
        <f>IF($A620="","",$A620&amp;"|"&amp;$B620&amp;"|"&amp;$C620)</f>
        <v/>
      </c>
    </row>
    <row r="621">
      <c r="A621" s="12" t="n"/>
      <c r="B621" s="4" t="n"/>
      <c r="C621" s="4" t="n"/>
      <c r="D621" s="4" t="n"/>
      <c r="E621" s="4" t="n"/>
      <c r="F621" s="5" t="n"/>
      <c r="G621" s="5" t="n"/>
      <c r="H621" s="5" t="n"/>
      <c r="I621" s="5" t="n"/>
      <c r="J621" s="5" t="n"/>
      <c r="K621" s="5" t="n"/>
      <c r="L621" s="5" t="n"/>
      <c r="M621" s="13">
        <f>IF($A621="","",SUMIFS('Petty expenses'!$E$3:$E$1002,'Petty expenses'!$A$3:$A$1002,$A621,'Petty expenses'!$B$3:$B$1002,$B621,'Petty expenses'!$C$3:$C$1002,$C621))</f>
        <v/>
      </c>
      <c r="N621" s="13">
        <f>IF($A621="","",$F621+$H621-$M621)</f>
        <v/>
      </c>
      <c r="O621" s="5" t="n"/>
      <c r="P621" s="13">
        <f>IF(OR($A621="",$O621=""),"",$O621-$N621)</f>
        <v/>
      </c>
      <c r="Q621" s="4" t="n"/>
      <c r="R621" s="5" t="n"/>
      <c r="S621" s="4" t="n"/>
      <c r="T621" s="7">
        <f>IF(OR($A621="",$O621=""),"",IF($P621=0,"Balanced",IF($Q621="","Reason needed",IF($P621&lt;0,"Short","Over"))))</f>
        <v/>
      </c>
      <c r="U621" s="13">
        <f>IF($A621="","",$H621+$I621+$J621+$K621)</f>
        <v/>
      </c>
      <c r="V621" s="14">
        <f>IF($A621="","",DATE(YEAR($A621),MONTH($A621),1))</f>
        <v/>
      </c>
      <c r="W621" s="7">
        <f>IF($A621="","",$A621&amp;"|"&amp;$B621&amp;"|"&amp;$C621)</f>
        <v/>
      </c>
    </row>
    <row r="622">
      <c r="A622" s="12" t="n"/>
      <c r="B622" s="4" t="n"/>
      <c r="C622" s="4" t="n"/>
      <c r="D622" s="4" t="n"/>
      <c r="E622" s="4" t="n"/>
      <c r="F622" s="5" t="n"/>
      <c r="G622" s="5" t="n"/>
      <c r="H622" s="5" t="n"/>
      <c r="I622" s="5" t="n"/>
      <c r="J622" s="5" t="n"/>
      <c r="K622" s="5" t="n"/>
      <c r="L622" s="5" t="n"/>
      <c r="M622" s="13">
        <f>IF($A622="","",SUMIFS('Petty expenses'!$E$3:$E$1002,'Petty expenses'!$A$3:$A$1002,$A622,'Petty expenses'!$B$3:$B$1002,$B622,'Petty expenses'!$C$3:$C$1002,$C622))</f>
        <v/>
      </c>
      <c r="N622" s="13">
        <f>IF($A622="","",$F622+$H622-$M622)</f>
        <v/>
      </c>
      <c r="O622" s="5" t="n"/>
      <c r="P622" s="13">
        <f>IF(OR($A622="",$O622=""),"",$O622-$N622)</f>
        <v/>
      </c>
      <c r="Q622" s="4" t="n"/>
      <c r="R622" s="5" t="n"/>
      <c r="S622" s="4" t="n"/>
      <c r="T622" s="7">
        <f>IF(OR($A622="",$O622=""),"",IF($P622=0,"Balanced",IF($Q622="","Reason needed",IF($P622&lt;0,"Short","Over"))))</f>
        <v/>
      </c>
      <c r="U622" s="13">
        <f>IF($A622="","",$H622+$I622+$J622+$K622)</f>
        <v/>
      </c>
      <c r="V622" s="14">
        <f>IF($A622="","",DATE(YEAR($A622),MONTH($A622),1))</f>
        <v/>
      </c>
      <c r="W622" s="7">
        <f>IF($A622="","",$A622&amp;"|"&amp;$B622&amp;"|"&amp;$C622)</f>
        <v/>
      </c>
    </row>
    <row r="623">
      <c r="A623" s="12" t="n"/>
      <c r="B623" s="4" t="n"/>
      <c r="C623" s="4" t="n"/>
      <c r="D623" s="4" t="n"/>
      <c r="E623" s="4" t="n"/>
      <c r="F623" s="5" t="n"/>
      <c r="G623" s="5" t="n"/>
      <c r="H623" s="5" t="n"/>
      <c r="I623" s="5" t="n"/>
      <c r="J623" s="5" t="n"/>
      <c r="K623" s="5" t="n"/>
      <c r="L623" s="5" t="n"/>
      <c r="M623" s="13">
        <f>IF($A623="","",SUMIFS('Petty expenses'!$E$3:$E$1002,'Petty expenses'!$A$3:$A$1002,$A623,'Petty expenses'!$B$3:$B$1002,$B623,'Petty expenses'!$C$3:$C$1002,$C623))</f>
        <v/>
      </c>
      <c r="N623" s="13">
        <f>IF($A623="","",$F623+$H623-$M623)</f>
        <v/>
      </c>
      <c r="O623" s="5" t="n"/>
      <c r="P623" s="13">
        <f>IF(OR($A623="",$O623=""),"",$O623-$N623)</f>
        <v/>
      </c>
      <c r="Q623" s="4" t="n"/>
      <c r="R623" s="5" t="n"/>
      <c r="S623" s="4" t="n"/>
      <c r="T623" s="7">
        <f>IF(OR($A623="",$O623=""),"",IF($P623=0,"Balanced",IF($Q623="","Reason needed",IF($P623&lt;0,"Short","Over"))))</f>
        <v/>
      </c>
      <c r="U623" s="13">
        <f>IF($A623="","",$H623+$I623+$J623+$K623)</f>
        <v/>
      </c>
      <c r="V623" s="14">
        <f>IF($A623="","",DATE(YEAR($A623),MONTH($A623),1))</f>
        <v/>
      </c>
      <c r="W623" s="7">
        <f>IF($A623="","",$A623&amp;"|"&amp;$B623&amp;"|"&amp;$C623)</f>
        <v/>
      </c>
    </row>
    <row r="624">
      <c r="A624" s="12" t="n"/>
      <c r="B624" s="4" t="n"/>
      <c r="C624" s="4" t="n"/>
      <c r="D624" s="4" t="n"/>
      <c r="E624" s="4" t="n"/>
      <c r="F624" s="5" t="n"/>
      <c r="G624" s="5" t="n"/>
      <c r="H624" s="5" t="n"/>
      <c r="I624" s="5" t="n"/>
      <c r="J624" s="5" t="n"/>
      <c r="K624" s="5" t="n"/>
      <c r="L624" s="5" t="n"/>
      <c r="M624" s="13">
        <f>IF($A624="","",SUMIFS('Petty expenses'!$E$3:$E$1002,'Petty expenses'!$A$3:$A$1002,$A624,'Petty expenses'!$B$3:$B$1002,$B624,'Petty expenses'!$C$3:$C$1002,$C624))</f>
        <v/>
      </c>
      <c r="N624" s="13">
        <f>IF($A624="","",$F624+$H624-$M624)</f>
        <v/>
      </c>
      <c r="O624" s="5" t="n"/>
      <c r="P624" s="13">
        <f>IF(OR($A624="",$O624=""),"",$O624-$N624)</f>
        <v/>
      </c>
      <c r="Q624" s="4" t="n"/>
      <c r="R624" s="5" t="n"/>
      <c r="S624" s="4" t="n"/>
      <c r="T624" s="7">
        <f>IF(OR($A624="",$O624=""),"",IF($P624=0,"Balanced",IF($Q624="","Reason needed",IF($P624&lt;0,"Short","Over"))))</f>
        <v/>
      </c>
      <c r="U624" s="13">
        <f>IF($A624="","",$H624+$I624+$J624+$K624)</f>
        <v/>
      </c>
      <c r="V624" s="14">
        <f>IF($A624="","",DATE(YEAR($A624),MONTH($A624),1))</f>
        <v/>
      </c>
      <c r="W624" s="7">
        <f>IF($A624="","",$A624&amp;"|"&amp;$B624&amp;"|"&amp;$C624)</f>
        <v/>
      </c>
    </row>
    <row r="625">
      <c r="A625" s="12" t="n"/>
      <c r="B625" s="4" t="n"/>
      <c r="C625" s="4" t="n"/>
      <c r="D625" s="4" t="n"/>
      <c r="E625" s="4" t="n"/>
      <c r="F625" s="5" t="n"/>
      <c r="G625" s="5" t="n"/>
      <c r="H625" s="5" t="n"/>
      <c r="I625" s="5" t="n"/>
      <c r="J625" s="5" t="n"/>
      <c r="K625" s="5" t="n"/>
      <c r="L625" s="5" t="n"/>
      <c r="M625" s="13">
        <f>IF($A625="","",SUMIFS('Petty expenses'!$E$3:$E$1002,'Petty expenses'!$A$3:$A$1002,$A625,'Petty expenses'!$B$3:$B$1002,$B625,'Petty expenses'!$C$3:$C$1002,$C625))</f>
        <v/>
      </c>
      <c r="N625" s="13">
        <f>IF($A625="","",$F625+$H625-$M625)</f>
        <v/>
      </c>
      <c r="O625" s="5" t="n"/>
      <c r="P625" s="13">
        <f>IF(OR($A625="",$O625=""),"",$O625-$N625)</f>
        <v/>
      </c>
      <c r="Q625" s="4" t="n"/>
      <c r="R625" s="5" t="n"/>
      <c r="S625" s="4" t="n"/>
      <c r="T625" s="7">
        <f>IF(OR($A625="",$O625=""),"",IF($P625=0,"Balanced",IF($Q625="","Reason needed",IF($P625&lt;0,"Short","Over"))))</f>
        <v/>
      </c>
      <c r="U625" s="13">
        <f>IF($A625="","",$H625+$I625+$J625+$K625)</f>
        <v/>
      </c>
      <c r="V625" s="14">
        <f>IF($A625="","",DATE(YEAR($A625),MONTH($A625),1))</f>
        <v/>
      </c>
      <c r="W625" s="7">
        <f>IF($A625="","",$A625&amp;"|"&amp;$B625&amp;"|"&amp;$C625)</f>
        <v/>
      </c>
    </row>
    <row r="626">
      <c r="A626" s="12" t="n"/>
      <c r="B626" s="4" t="n"/>
      <c r="C626" s="4" t="n"/>
      <c r="D626" s="4" t="n"/>
      <c r="E626" s="4" t="n"/>
      <c r="F626" s="5" t="n"/>
      <c r="G626" s="5" t="n"/>
      <c r="H626" s="5" t="n"/>
      <c r="I626" s="5" t="n"/>
      <c r="J626" s="5" t="n"/>
      <c r="K626" s="5" t="n"/>
      <c r="L626" s="5" t="n"/>
      <c r="M626" s="13">
        <f>IF($A626="","",SUMIFS('Petty expenses'!$E$3:$E$1002,'Petty expenses'!$A$3:$A$1002,$A626,'Petty expenses'!$B$3:$B$1002,$B626,'Petty expenses'!$C$3:$C$1002,$C626))</f>
        <v/>
      </c>
      <c r="N626" s="13">
        <f>IF($A626="","",$F626+$H626-$M626)</f>
        <v/>
      </c>
      <c r="O626" s="5" t="n"/>
      <c r="P626" s="13">
        <f>IF(OR($A626="",$O626=""),"",$O626-$N626)</f>
        <v/>
      </c>
      <c r="Q626" s="4" t="n"/>
      <c r="R626" s="5" t="n"/>
      <c r="S626" s="4" t="n"/>
      <c r="T626" s="7">
        <f>IF(OR($A626="",$O626=""),"",IF($P626=0,"Balanced",IF($Q626="","Reason needed",IF($P626&lt;0,"Short","Over"))))</f>
        <v/>
      </c>
      <c r="U626" s="13">
        <f>IF($A626="","",$H626+$I626+$J626+$K626)</f>
        <v/>
      </c>
      <c r="V626" s="14">
        <f>IF($A626="","",DATE(YEAR($A626),MONTH($A626),1))</f>
        <v/>
      </c>
      <c r="W626" s="7">
        <f>IF($A626="","",$A626&amp;"|"&amp;$B626&amp;"|"&amp;$C626)</f>
        <v/>
      </c>
    </row>
    <row r="627">
      <c r="A627" s="12" t="n"/>
      <c r="B627" s="4" t="n"/>
      <c r="C627" s="4" t="n"/>
      <c r="D627" s="4" t="n"/>
      <c r="E627" s="4" t="n"/>
      <c r="F627" s="5" t="n"/>
      <c r="G627" s="5" t="n"/>
      <c r="H627" s="5" t="n"/>
      <c r="I627" s="5" t="n"/>
      <c r="J627" s="5" t="n"/>
      <c r="K627" s="5" t="n"/>
      <c r="L627" s="5" t="n"/>
      <c r="M627" s="13">
        <f>IF($A627="","",SUMIFS('Petty expenses'!$E$3:$E$1002,'Petty expenses'!$A$3:$A$1002,$A627,'Petty expenses'!$B$3:$B$1002,$B627,'Petty expenses'!$C$3:$C$1002,$C627))</f>
        <v/>
      </c>
      <c r="N627" s="13">
        <f>IF($A627="","",$F627+$H627-$M627)</f>
        <v/>
      </c>
      <c r="O627" s="5" t="n"/>
      <c r="P627" s="13">
        <f>IF(OR($A627="",$O627=""),"",$O627-$N627)</f>
        <v/>
      </c>
      <c r="Q627" s="4" t="n"/>
      <c r="R627" s="5" t="n"/>
      <c r="S627" s="4" t="n"/>
      <c r="T627" s="7">
        <f>IF(OR($A627="",$O627=""),"",IF($P627=0,"Balanced",IF($Q627="","Reason needed",IF($P627&lt;0,"Short","Over"))))</f>
        <v/>
      </c>
      <c r="U627" s="13">
        <f>IF($A627="","",$H627+$I627+$J627+$K627)</f>
        <v/>
      </c>
      <c r="V627" s="14">
        <f>IF($A627="","",DATE(YEAR($A627),MONTH($A627),1))</f>
        <v/>
      </c>
      <c r="W627" s="7">
        <f>IF($A627="","",$A627&amp;"|"&amp;$B627&amp;"|"&amp;$C627)</f>
        <v/>
      </c>
    </row>
    <row r="628">
      <c r="A628" s="12" t="n"/>
      <c r="B628" s="4" t="n"/>
      <c r="C628" s="4" t="n"/>
      <c r="D628" s="4" t="n"/>
      <c r="E628" s="4" t="n"/>
      <c r="F628" s="5" t="n"/>
      <c r="G628" s="5" t="n"/>
      <c r="H628" s="5" t="n"/>
      <c r="I628" s="5" t="n"/>
      <c r="J628" s="5" t="n"/>
      <c r="K628" s="5" t="n"/>
      <c r="L628" s="5" t="n"/>
      <c r="M628" s="13">
        <f>IF($A628="","",SUMIFS('Petty expenses'!$E$3:$E$1002,'Petty expenses'!$A$3:$A$1002,$A628,'Petty expenses'!$B$3:$B$1002,$B628,'Petty expenses'!$C$3:$C$1002,$C628))</f>
        <v/>
      </c>
      <c r="N628" s="13">
        <f>IF($A628="","",$F628+$H628-$M628)</f>
        <v/>
      </c>
      <c r="O628" s="5" t="n"/>
      <c r="P628" s="13">
        <f>IF(OR($A628="",$O628=""),"",$O628-$N628)</f>
        <v/>
      </c>
      <c r="Q628" s="4" t="n"/>
      <c r="R628" s="5" t="n"/>
      <c r="S628" s="4" t="n"/>
      <c r="T628" s="7">
        <f>IF(OR($A628="",$O628=""),"",IF($P628=0,"Balanced",IF($Q628="","Reason needed",IF($P628&lt;0,"Short","Over"))))</f>
        <v/>
      </c>
      <c r="U628" s="13">
        <f>IF($A628="","",$H628+$I628+$J628+$K628)</f>
        <v/>
      </c>
      <c r="V628" s="14">
        <f>IF($A628="","",DATE(YEAR($A628),MONTH($A628),1))</f>
        <v/>
      </c>
      <c r="W628" s="7">
        <f>IF($A628="","",$A628&amp;"|"&amp;$B628&amp;"|"&amp;$C628)</f>
        <v/>
      </c>
    </row>
    <row r="629">
      <c r="A629" s="12" t="n"/>
      <c r="B629" s="4" t="n"/>
      <c r="C629" s="4" t="n"/>
      <c r="D629" s="4" t="n"/>
      <c r="E629" s="4" t="n"/>
      <c r="F629" s="5" t="n"/>
      <c r="G629" s="5" t="n"/>
      <c r="H629" s="5" t="n"/>
      <c r="I629" s="5" t="n"/>
      <c r="J629" s="5" t="n"/>
      <c r="K629" s="5" t="n"/>
      <c r="L629" s="5" t="n"/>
      <c r="M629" s="13">
        <f>IF($A629="","",SUMIFS('Petty expenses'!$E$3:$E$1002,'Petty expenses'!$A$3:$A$1002,$A629,'Petty expenses'!$B$3:$B$1002,$B629,'Petty expenses'!$C$3:$C$1002,$C629))</f>
        <v/>
      </c>
      <c r="N629" s="13">
        <f>IF($A629="","",$F629+$H629-$M629)</f>
        <v/>
      </c>
      <c r="O629" s="5" t="n"/>
      <c r="P629" s="13">
        <f>IF(OR($A629="",$O629=""),"",$O629-$N629)</f>
        <v/>
      </c>
      <c r="Q629" s="4" t="n"/>
      <c r="R629" s="5" t="n"/>
      <c r="S629" s="4" t="n"/>
      <c r="T629" s="7">
        <f>IF(OR($A629="",$O629=""),"",IF($P629=0,"Balanced",IF($Q629="","Reason needed",IF($P629&lt;0,"Short","Over"))))</f>
        <v/>
      </c>
      <c r="U629" s="13">
        <f>IF($A629="","",$H629+$I629+$J629+$K629)</f>
        <v/>
      </c>
      <c r="V629" s="14">
        <f>IF($A629="","",DATE(YEAR($A629),MONTH($A629),1))</f>
        <v/>
      </c>
      <c r="W629" s="7">
        <f>IF($A629="","",$A629&amp;"|"&amp;$B629&amp;"|"&amp;$C629)</f>
        <v/>
      </c>
    </row>
    <row r="630">
      <c r="A630" s="12" t="n"/>
      <c r="B630" s="4" t="n"/>
      <c r="C630" s="4" t="n"/>
      <c r="D630" s="4" t="n"/>
      <c r="E630" s="4" t="n"/>
      <c r="F630" s="5" t="n"/>
      <c r="G630" s="5" t="n"/>
      <c r="H630" s="5" t="n"/>
      <c r="I630" s="5" t="n"/>
      <c r="J630" s="5" t="n"/>
      <c r="K630" s="5" t="n"/>
      <c r="L630" s="5" t="n"/>
      <c r="M630" s="13">
        <f>IF($A630="","",SUMIFS('Petty expenses'!$E$3:$E$1002,'Petty expenses'!$A$3:$A$1002,$A630,'Petty expenses'!$B$3:$B$1002,$B630,'Petty expenses'!$C$3:$C$1002,$C630))</f>
        <v/>
      </c>
      <c r="N630" s="13">
        <f>IF($A630="","",$F630+$H630-$M630)</f>
        <v/>
      </c>
      <c r="O630" s="5" t="n"/>
      <c r="P630" s="13">
        <f>IF(OR($A630="",$O630=""),"",$O630-$N630)</f>
        <v/>
      </c>
      <c r="Q630" s="4" t="n"/>
      <c r="R630" s="5" t="n"/>
      <c r="S630" s="4" t="n"/>
      <c r="T630" s="7">
        <f>IF(OR($A630="",$O630=""),"",IF($P630=0,"Balanced",IF($Q630="","Reason needed",IF($P630&lt;0,"Short","Over"))))</f>
        <v/>
      </c>
      <c r="U630" s="13">
        <f>IF($A630="","",$H630+$I630+$J630+$K630)</f>
        <v/>
      </c>
      <c r="V630" s="14">
        <f>IF($A630="","",DATE(YEAR($A630),MONTH($A630),1))</f>
        <v/>
      </c>
      <c r="W630" s="7">
        <f>IF($A630="","",$A630&amp;"|"&amp;$B630&amp;"|"&amp;$C630)</f>
        <v/>
      </c>
    </row>
    <row r="631">
      <c r="A631" s="12" t="n"/>
      <c r="B631" s="4" t="n"/>
      <c r="C631" s="4" t="n"/>
      <c r="D631" s="4" t="n"/>
      <c r="E631" s="4" t="n"/>
      <c r="F631" s="5" t="n"/>
      <c r="G631" s="5" t="n"/>
      <c r="H631" s="5" t="n"/>
      <c r="I631" s="5" t="n"/>
      <c r="J631" s="5" t="n"/>
      <c r="K631" s="5" t="n"/>
      <c r="L631" s="5" t="n"/>
      <c r="M631" s="13">
        <f>IF($A631="","",SUMIFS('Petty expenses'!$E$3:$E$1002,'Petty expenses'!$A$3:$A$1002,$A631,'Petty expenses'!$B$3:$B$1002,$B631,'Petty expenses'!$C$3:$C$1002,$C631))</f>
        <v/>
      </c>
      <c r="N631" s="13">
        <f>IF($A631="","",$F631+$H631-$M631)</f>
        <v/>
      </c>
      <c r="O631" s="5" t="n"/>
      <c r="P631" s="13">
        <f>IF(OR($A631="",$O631=""),"",$O631-$N631)</f>
        <v/>
      </c>
      <c r="Q631" s="4" t="n"/>
      <c r="R631" s="5" t="n"/>
      <c r="S631" s="4" t="n"/>
      <c r="T631" s="7">
        <f>IF(OR($A631="",$O631=""),"",IF($P631=0,"Balanced",IF($Q631="","Reason needed",IF($P631&lt;0,"Short","Over"))))</f>
        <v/>
      </c>
      <c r="U631" s="13">
        <f>IF($A631="","",$H631+$I631+$J631+$K631)</f>
        <v/>
      </c>
      <c r="V631" s="14">
        <f>IF($A631="","",DATE(YEAR($A631),MONTH($A631),1))</f>
        <v/>
      </c>
      <c r="W631" s="7">
        <f>IF($A631="","",$A631&amp;"|"&amp;$B631&amp;"|"&amp;$C631)</f>
        <v/>
      </c>
    </row>
    <row r="632">
      <c r="A632" s="12" t="n"/>
      <c r="B632" s="4" t="n"/>
      <c r="C632" s="4" t="n"/>
      <c r="D632" s="4" t="n"/>
      <c r="E632" s="4" t="n"/>
      <c r="F632" s="5" t="n"/>
      <c r="G632" s="5" t="n"/>
      <c r="H632" s="5" t="n"/>
      <c r="I632" s="5" t="n"/>
      <c r="J632" s="5" t="n"/>
      <c r="K632" s="5" t="n"/>
      <c r="L632" s="5" t="n"/>
      <c r="M632" s="13">
        <f>IF($A632="","",SUMIFS('Petty expenses'!$E$3:$E$1002,'Petty expenses'!$A$3:$A$1002,$A632,'Petty expenses'!$B$3:$B$1002,$B632,'Petty expenses'!$C$3:$C$1002,$C632))</f>
        <v/>
      </c>
      <c r="N632" s="13">
        <f>IF($A632="","",$F632+$H632-$M632)</f>
        <v/>
      </c>
      <c r="O632" s="5" t="n"/>
      <c r="P632" s="13">
        <f>IF(OR($A632="",$O632=""),"",$O632-$N632)</f>
        <v/>
      </c>
      <c r="Q632" s="4" t="n"/>
      <c r="R632" s="5" t="n"/>
      <c r="S632" s="4" t="n"/>
      <c r="T632" s="7">
        <f>IF(OR($A632="",$O632=""),"",IF($P632=0,"Balanced",IF($Q632="","Reason needed",IF($P632&lt;0,"Short","Over"))))</f>
        <v/>
      </c>
      <c r="U632" s="13">
        <f>IF($A632="","",$H632+$I632+$J632+$K632)</f>
        <v/>
      </c>
      <c r="V632" s="14">
        <f>IF($A632="","",DATE(YEAR($A632),MONTH($A632),1))</f>
        <v/>
      </c>
      <c r="W632" s="7">
        <f>IF($A632="","",$A632&amp;"|"&amp;$B632&amp;"|"&amp;$C632)</f>
        <v/>
      </c>
    </row>
    <row r="633">
      <c r="A633" s="12" t="n"/>
      <c r="B633" s="4" t="n"/>
      <c r="C633" s="4" t="n"/>
      <c r="D633" s="4" t="n"/>
      <c r="E633" s="4" t="n"/>
      <c r="F633" s="5" t="n"/>
      <c r="G633" s="5" t="n"/>
      <c r="H633" s="5" t="n"/>
      <c r="I633" s="5" t="n"/>
      <c r="J633" s="5" t="n"/>
      <c r="K633" s="5" t="n"/>
      <c r="L633" s="5" t="n"/>
      <c r="M633" s="13">
        <f>IF($A633="","",SUMIFS('Petty expenses'!$E$3:$E$1002,'Petty expenses'!$A$3:$A$1002,$A633,'Petty expenses'!$B$3:$B$1002,$B633,'Petty expenses'!$C$3:$C$1002,$C633))</f>
        <v/>
      </c>
      <c r="N633" s="13">
        <f>IF($A633="","",$F633+$H633-$M633)</f>
        <v/>
      </c>
      <c r="O633" s="5" t="n"/>
      <c r="P633" s="13">
        <f>IF(OR($A633="",$O633=""),"",$O633-$N633)</f>
        <v/>
      </c>
      <c r="Q633" s="4" t="n"/>
      <c r="R633" s="5" t="n"/>
      <c r="S633" s="4" t="n"/>
      <c r="T633" s="7">
        <f>IF(OR($A633="",$O633=""),"",IF($P633=0,"Balanced",IF($Q633="","Reason needed",IF($P633&lt;0,"Short","Over"))))</f>
        <v/>
      </c>
      <c r="U633" s="13">
        <f>IF($A633="","",$H633+$I633+$J633+$K633)</f>
        <v/>
      </c>
      <c r="V633" s="14">
        <f>IF($A633="","",DATE(YEAR($A633),MONTH($A633),1))</f>
        <v/>
      </c>
      <c r="W633" s="7">
        <f>IF($A633="","",$A633&amp;"|"&amp;$B633&amp;"|"&amp;$C633)</f>
        <v/>
      </c>
    </row>
    <row r="634">
      <c r="A634" s="12" t="n"/>
      <c r="B634" s="4" t="n"/>
      <c r="C634" s="4" t="n"/>
      <c r="D634" s="4" t="n"/>
      <c r="E634" s="4" t="n"/>
      <c r="F634" s="5" t="n"/>
      <c r="G634" s="5" t="n"/>
      <c r="H634" s="5" t="n"/>
      <c r="I634" s="5" t="n"/>
      <c r="J634" s="5" t="n"/>
      <c r="K634" s="5" t="n"/>
      <c r="L634" s="5" t="n"/>
      <c r="M634" s="13">
        <f>IF($A634="","",SUMIFS('Petty expenses'!$E$3:$E$1002,'Petty expenses'!$A$3:$A$1002,$A634,'Petty expenses'!$B$3:$B$1002,$B634,'Petty expenses'!$C$3:$C$1002,$C634))</f>
        <v/>
      </c>
      <c r="N634" s="13">
        <f>IF($A634="","",$F634+$H634-$M634)</f>
        <v/>
      </c>
      <c r="O634" s="5" t="n"/>
      <c r="P634" s="13">
        <f>IF(OR($A634="",$O634=""),"",$O634-$N634)</f>
        <v/>
      </c>
      <c r="Q634" s="4" t="n"/>
      <c r="R634" s="5" t="n"/>
      <c r="S634" s="4" t="n"/>
      <c r="T634" s="7">
        <f>IF(OR($A634="",$O634=""),"",IF($P634=0,"Balanced",IF($Q634="","Reason needed",IF($P634&lt;0,"Short","Over"))))</f>
        <v/>
      </c>
      <c r="U634" s="13">
        <f>IF($A634="","",$H634+$I634+$J634+$K634)</f>
        <v/>
      </c>
      <c r="V634" s="14">
        <f>IF($A634="","",DATE(YEAR($A634),MONTH($A634),1))</f>
        <v/>
      </c>
      <c r="W634" s="7">
        <f>IF($A634="","",$A634&amp;"|"&amp;$B634&amp;"|"&amp;$C634)</f>
        <v/>
      </c>
    </row>
    <row r="635">
      <c r="A635" s="12" t="n"/>
      <c r="B635" s="4" t="n"/>
      <c r="C635" s="4" t="n"/>
      <c r="D635" s="4" t="n"/>
      <c r="E635" s="4" t="n"/>
      <c r="F635" s="5" t="n"/>
      <c r="G635" s="5" t="n"/>
      <c r="H635" s="5" t="n"/>
      <c r="I635" s="5" t="n"/>
      <c r="J635" s="5" t="n"/>
      <c r="K635" s="5" t="n"/>
      <c r="L635" s="5" t="n"/>
      <c r="M635" s="13">
        <f>IF($A635="","",SUMIFS('Petty expenses'!$E$3:$E$1002,'Petty expenses'!$A$3:$A$1002,$A635,'Petty expenses'!$B$3:$B$1002,$B635,'Petty expenses'!$C$3:$C$1002,$C635))</f>
        <v/>
      </c>
      <c r="N635" s="13">
        <f>IF($A635="","",$F635+$H635-$M635)</f>
        <v/>
      </c>
      <c r="O635" s="5" t="n"/>
      <c r="P635" s="13">
        <f>IF(OR($A635="",$O635=""),"",$O635-$N635)</f>
        <v/>
      </c>
      <c r="Q635" s="4" t="n"/>
      <c r="R635" s="5" t="n"/>
      <c r="S635" s="4" t="n"/>
      <c r="T635" s="7">
        <f>IF(OR($A635="",$O635=""),"",IF($P635=0,"Balanced",IF($Q635="","Reason needed",IF($P635&lt;0,"Short","Over"))))</f>
        <v/>
      </c>
      <c r="U635" s="13">
        <f>IF($A635="","",$H635+$I635+$J635+$K635)</f>
        <v/>
      </c>
      <c r="V635" s="14">
        <f>IF($A635="","",DATE(YEAR($A635),MONTH($A635),1))</f>
        <v/>
      </c>
      <c r="W635" s="7">
        <f>IF($A635="","",$A635&amp;"|"&amp;$B635&amp;"|"&amp;$C635)</f>
        <v/>
      </c>
    </row>
    <row r="636">
      <c r="A636" s="12" t="n"/>
      <c r="B636" s="4" t="n"/>
      <c r="C636" s="4" t="n"/>
      <c r="D636" s="4" t="n"/>
      <c r="E636" s="4" t="n"/>
      <c r="F636" s="5" t="n"/>
      <c r="G636" s="5" t="n"/>
      <c r="H636" s="5" t="n"/>
      <c r="I636" s="5" t="n"/>
      <c r="J636" s="5" t="n"/>
      <c r="K636" s="5" t="n"/>
      <c r="L636" s="5" t="n"/>
      <c r="M636" s="13">
        <f>IF($A636="","",SUMIFS('Petty expenses'!$E$3:$E$1002,'Petty expenses'!$A$3:$A$1002,$A636,'Petty expenses'!$B$3:$B$1002,$B636,'Petty expenses'!$C$3:$C$1002,$C636))</f>
        <v/>
      </c>
      <c r="N636" s="13">
        <f>IF($A636="","",$F636+$H636-$M636)</f>
        <v/>
      </c>
      <c r="O636" s="5" t="n"/>
      <c r="P636" s="13">
        <f>IF(OR($A636="",$O636=""),"",$O636-$N636)</f>
        <v/>
      </c>
      <c r="Q636" s="4" t="n"/>
      <c r="R636" s="5" t="n"/>
      <c r="S636" s="4" t="n"/>
      <c r="T636" s="7">
        <f>IF(OR($A636="",$O636=""),"",IF($P636=0,"Balanced",IF($Q636="","Reason needed",IF($P636&lt;0,"Short","Over"))))</f>
        <v/>
      </c>
      <c r="U636" s="13">
        <f>IF($A636="","",$H636+$I636+$J636+$K636)</f>
        <v/>
      </c>
      <c r="V636" s="14">
        <f>IF($A636="","",DATE(YEAR($A636),MONTH($A636),1))</f>
        <v/>
      </c>
      <c r="W636" s="7">
        <f>IF($A636="","",$A636&amp;"|"&amp;$B636&amp;"|"&amp;$C636)</f>
        <v/>
      </c>
    </row>
    <row r="637">
      <c r="A637" s="12" t="n"/>
      <c r="B637" s="4" t="n"/>
      <c r="C637" s="4" t="n"/>
      <c r="D637" s="4" t="n"/>
      <c r="E637" s="4" t="n"/>
      <c r="F637" s="5" t="n"/>
      <c r="G637" s="5" t="n"/>
      <c r="H637" s="5" t="n"/>
      <c r="I637" s="5" t="n"/>
      <c r="J637" s="5" t="n"/>
      <c r="K637" s="5" t="n"/>
      <c r="L637" s="5" t="n"/>
      <c r="M637" s="13">
        <f>IF($A637="","",SUMIFS('Petty expenses'!$E$3:$E$1002,'Petty expenses'!$A$3:$A$1002,$A637,'Petty expenses'!$B$3:$B$1002,$B637,'Petty expenses'!$C$3:$C$1002,$C637))</f>
        <v/>
      </c>
      <c r="N637" s="13">
        <f>IF($A637="","",$F637+$H637-$M637)</f>
        <v/>
      </c>
      <c r="O637" s="5" t="n"/>
      <c r="P637" s="13">
        <f>IF(OR($A637="",$O637=""),"",$O637-$N637)</f>
        <v/>
      </c>
      <c r="Q637" s="4" t="n"/>
      <c r="R637" s="5" t="n"/>
      <c r="S637" s="4" t="n"/>
      <c r="T637" s="7">
        <f>IF(OR($A637="",$O637=""),"",IF($P637=0,"Balanced",IF($Q637="","Reason needed",IF($P637&lt;0,"Short","Over"))))</f>
        <v/>
      </c>
      <c r="U637" s="13">
        <f>IF($A637="","",$H637+$I637+$J637+$K637)</f>
        <v/>
      </c>
      <c r="V637" s="14">
        <f>IF($A637="","",DATE(YEAR($A637),MONTH($A637),1))</f>
        <v/>
      </c>
      <c r="W637" s="7">
        <f>IF($A637="","",$A637&amp;"|"&amp;$B637&amp;"|"&amp;$C637)</f>
        <v/>
      </c>
    </row>
    <row r="638">
      <c r="A638" s="12" t="n"/>
      <c r="B638" s="4" t="n"/>
      <c r="C638" s="4" t="n"/>
      <c r="D638" s="4" t="n"/>
      <c r="E638" s="4" t="n"/>
      <c r="F638" s="5" t="n"/>
      <c r="G638" s="5" t="n"/>
      <c r="H638" s="5" t="n"/>
      <c r="I638" s="5" t="n"/>
      <c r="J638" s="5" t="n"/>
      <c r="K638" s="5" t="n"/>
      <c r="L638" s="5" t="n"/>
      <c r="M638" s="13">
        <f>IF($A638="","",SUMIFS('Petty expenses'!$E$3:$E$1002,'Petty expenses'!$A$3:$A$1002,$A638,'Petty expenses'!$B$3:$B$1002,$B638,'Petty expenses'!$C$3:$C$1002,$C638))</f>
        <v/>
      </c>
      <c r="N638" s="13">
        <f>IF($A638="","",$F638+$H638-$M638)</f>
        <v/>
      </c>
      <c r="O638" s="5" t="n"/>
      <c r="P638" s="13">
        <f>IF(OR($A638="",$O638=""),"",$O638-$N638)</f>
        <v/>
      </c>
      <c r="Q638" s="4" t="n"/>
      <c r="R638" s="5" t="n"/>
      <c r="S638" s="4" t="n"/>
      <c r="T638" s="7">
        <f>IF(OR($A638="",$O638=""),"",IF($P638=0,"Balanced",IF($Q638="","Reason needed",IF($P638&lt;0,"Short","Over"))))</f>
        <v/>
      </c>
      <c r="U638" s="13">
        <f>IF($A638="","",$H638+$I638+$J638+$K638)</f>
        <v/>
      </c>
      <c r="V638" s="14">
        <f>IF($A638="","",DATE(YEAR($A638),MONTH($A638),1))</f>
        <v/>
      </c>
      <c r="W638" s="7">
        <f>IF($A638="","",$A638&amp;"|"&amp;$B638&amp;"|"&amp;$C638)</f>
        <v/>
      </c>
    </row>
    <row r="639">
      <c r="A639" s="12" t="n"/>
      <c r="B639" s="4" t="n"/>
      <c r="C639" s="4" t="n"/>
      <c r="D639" s="4" t="n"/>
      <c r="E639" s="4" t="n"/>
      <c r="F639" s="5" t="n"/>
      <c r="G639" s="5" t="n"/>
      <c r="H639" s="5" t="n"/>
      <c r="I639" s="5" t="n"/>
      <c r="J639" s="5" t="n"/>
      <c r="K639" s="5" t="n"/>
      <c r="L639" s="5" t="n"/>
      <c r="M639" s="13">
        <f>IF($A639="","",SUMIFS('Petty expenses'!$E$3:$E$1002,'Petty expenses'!$A$3:$A$1002,$A639,'Petty expenses'!$B$3:$B$1002,$B639,'Petty expenses'!$C$3:$C$1002,$C639))</f>
        <v/>
      </c>
      <c r="N639" s="13">
        <f>IF($A639="","",$F639+$H639-$M639)</f>
        <v/>
      </c>
      <c r="O639" s="5" t="n"/>
      <c r="P639" s="13">
        <f>IF(OR($A639="",$O639=""),"",$O639-$N639)</f>
        <v/>
      </c>
      <c r="Q639" s="4" t="n"/>
      <c r="R639" s="5" t="n"/>
      <c r="S639" s="4" t="n"/>
      <c r="T639" s="7">
        <f>IF(OR($A639="",$O639=""),"",IF($P639=0,"Balanced",IF($Q639="","Reason needed",IF($P639&lt;0,"Short","Over"))))</f>
        <v/>
      </c>
      <c r="U639" s="13">
        <f>IF($A639="","",$H639+$I639+$J639+$K639)</f>
        <v/>
      </c>
      <c r="V639" s="14">
        <f>IF($A639="","",DATE(YEAR($A639),MONTH($A639),1))</f>
        <v/>
      </c>
      <c r="W639" s="7">
        <f>IF($A639="","",$A639&amp;"|"&amp;$B639&amp;"|"&amp;$C639)</f>
        <v/>
      </c>
    </row>
    <row r="640">
      <c r="A640" s="12" t="n"/>
      <c r="B640" s="4" t="n"/>
      <c r="C640" s="4" t="n"/>
      <c r="D640" s="4" t="n"/>
      <c r="E640" s="4" t="n"/>
      <c r="F640" s="5" t="n"/>
      <c r="G640" s="5" t="n"/>
      <c r="H640" s="5" t="n"/>
      <c r="I640" s="5" t="n"/>
      <c r="J640" s="5" t="n"/>
      <c r="K640" s="5" t="n"/>
      <c r="L640" s="5" t="n"/>
      <c r="M640" s="13">
        <f>IF($A640="","",SUMIFS('Petty expenses'!$E$3:$E$1002,'Petty expenses'!$A$3:$A$1002,$A640,'Petty expenses'!$B$3:$B$1002,$B640,'Petty expenses'!$C$3:$C$1002,$C640))</f>
        <v/>
      </c>
      <c r="N640" s="13">
        <f>IF($A640="","",$F640+$H640-$M640)</f>
        <v/>
      </c>
      <c r="O640" s="5" t="n"/>
      <c r="P640" s="13">
        <f>IF(OR($A640="",$O640=""),"",$O640-$N640)</f>
        <v/>
      </c>
      <c r="Q640" s="4" t="n"/>
      <c r="R640" s="5" t="n"/>
      <c r="S640" s="4" t="n"/>
      <c r="T640" s="7">
        <f>IF(OR($A640="",$O640=""),"",IF($P640=0,"Balanced",IF($Q640="","Reason needed",IF($P640&lt;0,"Short","Over"))))</f>
        <v/>
      </c>
      <c r="U640" s="13">
        <f>IF($A640="","",$H640+$I640+$J640+$K640)</f>
        <v/>
      </c>
      <c r="V640" s="14">
        <f>IF($A640="","",DATE(YEAR($A640),MONTH($A640),1))</f>
        <v/>
      </c>
      <c r="W640" s="7">
        <f>IF($A640="","",$A640&amp;"|"&amp;$B640&amp;"|"&amp;$C640)</f>
        <v/>
      </c>
    </row>
    <row r="641">
      <c r="A641" s="12" t="n"/>
      <c r="B641" s="4" t="n"/>
      <c r="C641" s="4" t="n"/>
      <c r="D641" s="4" t="n"/>
      <c r="E641" s="4" t="n"/>
      <c r="F641" s="5" t="n"/>
      <c r="G641" s="5" t="n"/>
      <c r="H641" s="5" t="n"/>
      <c r="I641" s="5" t="n"/>
      <c r="J641" s="5" t="n"/>
      <c r="K641" s="5" t="n"/>
      <c r="L641" s="5" t="n"/>
      <c r="M641" s="13">
        <f>IF($A641="","",SUMIFS('Petty expenses'!$E$3:$E$1002,'Petty expenses'!$A$3:$A$1002,$A641,'Petty expenses'!$B$3:$B$1002,$B641,'Petty expenses'!$C$3:$C$1002,$C641))</f>
        <v/>
      </c>
      <c r="N641" s="13">
        <f>IF($A641="","",$F641+$H641-$M641)</f>
        <v/>
      </c>
      <c r="O641" s="5" t="n"/>
      <c r="P641" s="13">
        <f>IF(OR($A641="",$O641=""),"",$O641-$N641)</f>
        <v/>
      </c>
      <c r="Q641" s="4" t="n"/>
      <c r="R641" s="5" t="n"/>
      <c r="S641" s="4" t="n"/>
      <c r="T641" s="7">
        <f>IF(OR($A641="",$O641=""),"",IF($P641=0,"Balanced",IF($Q641="","Reason needed",IF($P641&lt;0,"Short","Over"))))</f>
        <v/>
      </c>
      <c r="U641" s="13">
        <f>IF($A641="","",$H641+$I641+$J641+$K641)</f>
        <v/>
      </c>
      <c r="V641" s="14">
        <f>IF($A641="","",DATE(YEAR($A641),MONTH($A641),1))</f>
        <v/>
      </c>
      <c r="W641" s="7">
        <f>IF($A641="","",$A641&amp;"|"&amp;$B641&amp;"|"&amp;$C641)</f>
        <v/>
      </c>
    </row>
    <row r="642">
      <c r="A642" s="12" t="n"/>
      <c r="B642" s="4" t="n"/>
      <c r="C642" s="4" t="n"/>
      <c r="D642" s="4" t="n"/>
      <c r="E642" s="4" t="n"/>
      <c r="F642" s="5" t="n"/>
      <c r="G642" s="5" t="n"/>
      <c r="H642" s="5" t="n"/>
      <c r="I642" s="5" t="n"/>
      <c r="J642" s="5" t="n"/>
      <c r="K642" s="5" t="n"/>
      <c r="L642" s="5" t="n"/>
      <c r="M642" s="13">
        <f>IF($A642="","",SUMIFS('Petty expenses'!$E$3:$E$1002,'Petty expenses'!$A$3:$A$1002,$A642,'Petty expenses'!$B$3:$B$1002,$B642,'Petty expenses'!$C$3:$C$1002,$C642))</f>
        <v/>
      </c>
      <c r="N642" s="13">
        <f>IF($A642="","",$F642+$H642-$M642)</f>
        <v/>
      </c>
      <c r="O642" s="5" t="n"/>
      <c r="P642" s="13">
        <f>IF(OR($A642="",$O642=""),"",$O642-$N642)</f>
        <v/>
      </c>
      <c r="Q642" s="4" t="n"/>
      <c r="R642" s="5" t="n"/>
      <c r="S642" s="4" t="n"/>
      <c r="T642" s="7">
        <f>IF(OR($A642="",$O642=""),"",IF($P642=0,"Balanced",IF($Q642="","Reason needed",IF($P642&lt;0,"Short","Over"))))</f>
        <v/>
      </c>
      <c r="U642" s="13">
        <f>IF($A642="","",$H642+$I642+$J642+$K642)</f>
        <v/>
      </c>
      <c r="V642" s="14">
        <f>IF($A642="","",DATE(YEAR($A642),MONTH($A642),1))</f>
        <v/>
      </c>
      <c r="W642" s="7">
        <f>IF($A642="","",$A642&amp;"|"&amp;$B642&amp;"|"&amp;$C642)</f>
        <v/>
      </c>
    </row>
    <row r="643">
      <c r="A643" s="12" t="n"/>
      <c r="B643" s="4" t="n"/>
      <c r="C643" s="4" t="n"/>
      <c r="D643" s="4" t="n"/>
      <c r="E643" s="4" t="n"/>
      <c r="F643" s="5" t="n"/>
      <c r="G643" s="5" t="n"/>
      <c r="H643" s="5" t="n"/>
      <c r="I643" s="5" t="n"/>
      <c r="J643" s="5" t="n"/>
      <c r="K643" s="5" t="n"/>
      <c r="L643" s="5" t="n"/>
      <c r="M643" s="13">
        <f>IF($A643="","",SUMIFS('Petty expenses'!$E$3:$E$1002,'Petty expenses'!$A$3:$A$1002,$A643,'Petty expenses'!$B$3:$B$1002,$B643,'Petty expenses'!$C$3:$C$1002,$C643))</f>
        <v/>
      </c>
      <c r="N643" s="13">
        <f>IF($A643="","",$F643+$H643-$M643)</f>
        <v/>
      </c>
      <c r="O643" s="5" t="n"/>
      <c r="P643" s="13">
        <f>IF(OR($A643="",$O643=""),"",$O643-$N643)</f>
        <v/>
      </c>
      <c r="Q643" s="4" t="n"/>
      <c r="R643" s="5" t="n"/>
      <c r="S643" s="4" t="n"/>
      <c r="T643" s="7">
        <f>IF(OR($A643="",$O643=""),"",IF($P643=0,"Balanced",IF($Q643="","Reason needed",IF($P643&lt;0,"Short","Over"))))</f>
        <v/>
      </c>
      <c r="U643" s="13">
        <f>IF($A643="","",$H643+$I643+$J643+$K643)</f>
        <v/>
      </c>
      <c r="V643" s="14">
        <f>IF($A643="","",DATE(YEAR($A643),MONTH($A643),1))</f>
        <v/>
      </c>
      <c r="W643" s="7">
        <f>IF($A643="","",$A643&amp;"|"&amp;$B643&amp;"|"&amp;$C643)</f>
        <v/>
      </c>
    </row>
    <row r="644">
      <c r="A644" s="12" t="n"/>
      <c r="B644" s="4" t="n"/>
      <c r="C644" s="4" t="n"/>
      <c r="D644" s="4" t="n"/>
      <c r="E644" s="4" t="n"/>
      <c r="F644" s="5" t="n"/>
      <c r="G644" s="5" t="n"/>
      <c r="H644" s="5" t="n"/>
      <c r="I644" s="5" t="n"/>
      <c r="J644" s="5" t="n"/>
      <c r="K644" s="5" t="n"/>
      <c r="L644" s="5" t="n"/>
      <c r="M644" s="13">
        <f>IF($A644="","",SUMIFS('Petty expenses'!$E$3:$E$1002,'Petty expenses'!$A$3:$A$1002,$A644,'Petty expenses'!$B$3:$B$1002,$B644,'Petty expenses'!$C$3:$C$1002,$C644))</f>
        <v/>
      </c>
      <c r="N644" s="13">
        <f>IF($A644="","",$F644+$H644-$M644)</f>
        <v/>
      </c>
      <c r="O644" s="5" t="n"/>
      <c r="P644" s="13">
        <f>IF(OR($A644="",$O644=""),"",$O644-$N644)</f>
        <v/>
      </c>
      <c r="Q644" s="4" t="n"/>
      <c r="R644" s="5" t="n"/>
      <c r="S644" s="4" t="n"/>
      <c r="T644" s="7">
        <f>IF(OR($A644="",$O644=""),"",IF($P644=0,"Balanced",IF($Q644="","Reason needed",IF($P644&lt;0,"Short","Over"))))</f>
        <v/>
      </c>
      <c r="U644" s="13">
        <f>IF($A644="","",$H644+$I644+$J644+$K644)</f>
        <v/>
      </c>
      <c r="V644" s="14">
        <f>IF($A644="","",DATE(YEAR($A644),MONTH($A644),1))</f>
        <v/>
      </c>
      <c r="W644" s="7">
        <f>IF($A644="","",$A644&amp;"|"&amp;$B644&amp;"|"&amp;$C644)</f>
        <v/>
      </c>
    </row>
    <row r="645">
      <c r="A645" s="12" t="n"/>
      <c r="B645" s="4" t="n"/>
      <c r="C645" s="4" t="n"/>
      <c r="D645" s="4" t="n"/>
      <c r="E645" s="4" t="n"/>
      <c r="F645" s="5" t="n"/>
      <c r="G645" s="5" t="n"/>
      <c r="H645" s="5" t="n"/>
      <c r="I645" s="5" t="n"/>
      <c r="J645" s="5" t="n"/>
      <c r="K645" s="5" t="n"/>
      <c r="L645" s="5" t="n"/>
      <c r="M645" s="13">
        <f>IF($A645="","",SUMIFS('Petty expenses'!$E$3:$E$1002,'Petty expenses'!$A$3:$A$1002,$A645,'Petty expenses'!$B$3:$B$1002,$B645,'Petty expenses'!$C$3:$C$1002,$C645))</f>
        <v/>
      </c>
      <c r="N645" s="13">
        <f>IF($A645="","",$F645+$H645-$M645)</f>
        <v/>
      </c>
      <c r="O645" s="5" t="n"/>
      <c r="P645" s="13">
        <f>IF(OR($A645="",$O645=""),"",$O645-$N645)</f>
        <v/>
      </c>
      <c r="Q645" s="4" t="n"/>
      <c r="R645" s="5" t="n"/>
      <c r="S645" s="4" t="n"/>
      <c r="T645" s="7">
        <f>IF(OR($A645="",$O645=""),"",IF($P645=0,"Balanced",IF($Q645="","Reason needed",IF($P645&lt;0,"Short","Over"))))</f>
        <v/>
      </c>
      <c r="U645" s="13">
        <f>IF($A645="","",$H645+$I645+$J645+$K645)</f>
        <v/>
      </c>
      <c r="V645" s="14">
        <f>IF($A645="","",DATE(YEAR($A645),MONTH($A645),1))</f>
        <v/>
      </c>
      <c r="W645" s="7">
        <f>IF($A645="","",$A645&amp;"|"&amp;$B645&amp;"|"&amp;$C645)</f>
        <v/>
      </c>
    </row>
    <row r="646">
      <c r="A646" s="12" t="n"/>
      <c r="B646" s="4" t="n"/>
      <c r="C646" s="4" t="n"/>
      <c r="D646" s="4" t="n"/>
      <c r="E646" s="4" t="n"/>
      <c r="F646" s="5" t="n"/>
      <c r="G646" s="5" t="n"/>
      <c r="H646" s="5" t="n"/>
      <c r="I646" s="5" t="n"/>
      <c r="J646" s="5" t="n"/>
      <c r="K646" s="5" t="n"/>
      <c r="L646" s="5" t="n"/>
      <c r="M646" s="13">
        <f>IF($A646="","",SUMIFS('Petty expenses'!$E$3:$E$1002,'Petty expenses'!$A$3:$A$1002,$A646,'Petty expenses'!$B$3:$B$1002,$B646,'Petty expenses'!$C$3:$C$1002,$C646))</f>
        <v/>
      </c>
      <c r="N646" s="13">
        <f>IF($A646="","",$F646+$H646-$M646)</f>
        <v/>
      </c>
      <c r="O646" s="5" t="n"/>
      <c r="P646" s="13">
        <f>IF(OR($A646="",$O646=""),"",$O646-$N646)</f>
        <v/>
      </c>
      <c r="Q646" s="4" t="n"/>
      <c r="R646" s="5" t="n"/>
      <c r="S646" s="4" t="n"/>
      <c r="T646" s="7">
        <f>IF(OR($A646="",$O646=""),"",IF($P646=0,"Balanced",IF($Q646="","Reason needed",IF($P646&lt;0,"Short","Over"))))</f>
        <v/>
      </c>
      <c r="U646" s="13">
        <f>IF($A646="","",$H646+$I646+$J646+$K646)</f>
        <v/>
      </c>
      <c r="V646" s="14">
        <f>IF($A646="","",DATE(YEAR($A646),MONTH($A646),1))</f>
        <v/>
      </c>
      <c r="W646" s="7">
        <f>IF($A646="","",$A646&amp;"|"&amp;$B646&amp;"|"&amp;$C646)</f>
        <v/>
      </c>
    </row>
    <row r="647">
      <c r="A647" s="12" t="n"/>
      <c r="B647" s="4" t="n"/>
      <c r="C647" s="4" t="n"/>
      <c r="D647" s="4" t="n"/>
      <c r="E647" s="4" t="n"/>
      <c r="F647" s="5" t="n"/>
      <c r="G647" s="5" t="n"/>
      <c r="H647" s="5" t="n"/>
      <c r="I647" s="5" t="n"/>
      <c r="J647" s="5" t="n"/>
      <c r="K647" s="5" t="n"/>
      <c r="L647" s="5" t="n"/>
      <c r="M647" s="13">
        <f>IF($A647="","",SUMIFS('Petty expenses'!$E$3:$E$1002,'Petty expenses'!$A$3:$A$1002,$A647,'Petty expenses'!$B$3:$B$1002,$B647,'Petty expenses'!$C$3:$C$1002,$C647))</f>
        <v/>
      </c>
      <c r="N647" s="13">
        <f>IF($A647="","",$F647+$H647-$M647)</f>
        <v/>
      </c>
      <c r="O647" s="5" t="n"/>
      <c r="P647" s="13">
        <f>IF(OR($A647="",$O647=""),"",$O647-$N647)</f>
        <v/>
      </c>
      <c r="Q647" s="4" t="n"/>
      <c r="R647" s="5" t="n"/>
      <c r="S647" s="4" t="n"/>
      <c r="T647" s="7">
        <f>IF(OR($A647="",$O647=""),"",IF($P647=0,"Balanced",IF($Q647="","Reason needed",IF($P647&lt;0,"Short","Over"))))</f>
        <v/>
      </c>
      <c r="U647" s="13">
        <f>IF($A647="","",$H647+$I647+$J647+$K647)</f>
        <v/>
      </c>
      <c r="V647" s="14">
        <f>IF($A647="","",DATE(YEAR($A647),MONTH($A647),1))</f>
        <v/>
      </c>
      <c r="W647" s="7">
        <f>IF($A647="","",$A647&amp;"|"&amp;$B647&amp;"|"&amp;$C647)</f>
        <v/>
      </c>
    </row>
    <row r="648">
      <c r="A648" s="12" t="n"/>
      <c r="B648" s="4" t="n"/>
      <c r="C648" s="4" t="n"/>
      <c r="D648" s="4" t="n"/>
      <c r="E648" s="4" t="n"/>
      <c r="F648" s="5" t="n"/>
      <c r="G648" s="5" t="n"/>
      <c r="H648" s="5" t="n"/>
      <c r="I648" s="5" t="n"/>
      <c r="J648" s="5" t="n"/>
      <c r="K648" s="5" t="n"/>
      <c r="L648" s="5" t="n"/>
      <c r="M648" s="13">
        <f>IF($A648="","",SUMIFS('Petty expenses'!$E$3:$E$1002,'Petty expenses'!$A$3:$A$1002,$A648,'Petty expenses'!$B$3:$B$1002,$B648,'Petty expenses'!$C$3:$C$1002,$C648))</f>
        <v/>
      </c>
      <c r="N648" s="13">
        <f>IF($A648="","",$F648+$H648-$M648)</f>
        <v/>
      </c>
      <c r="O648" s="5" t="n"/>
      <c r="P648" s="13">
        <f>IF(OR($A648="",$O648=""),"",$O648-$N648)</f>
        <v/>
      </c>
      <c r="Q648" s="4" t="n"/>
      <c r="R648" s="5" t="n"/>
      <c r="S648" s="4" t="n"/>
      <c r="T648" s="7">
        <f>IF(OR($A648="",$O648=""),"",IF($P648=0,"Balanced",IF($Q648="","Reason needed",IF($P648&lt;0,"Short","Over"))))</f>
        <v/>
      </c>
      <c r="U648" s="13">
        <f>IF($A648="","",$H648+$I648+$J648+$K648)</f>
        <v/>
      </c>
      <c r="V648" s="14">
        <f>IF($A648="","",DATE(YEAR($A648),MONTH($A648),1))</f>
        <v/>
      </c>
      <c r="W648" s="7">
        <f>IF($A648="","",$A648&amp;"|"&amp;$B648&amp;"|"&amp;$C648)</f>
        <v/>
      </c>
    </row>
    <row r="649">
      <c r="A649" s="12" t="n"/>
      <c r="B649" s="4" t="n"/>
      <c r="C649" s="4" t="n"/>
      <c r="D649" s="4" t="n"/>
      <c r="E649" s="4" t="n"/>
      <c r="F649" s="5" t="n"/>
      <c r="G649" s="5" t="n"/>
      <c r="H649" s="5" t="n"/>
      <c r="I649" s="5" t="n"/>
      <c r="J649" s="5" t="n"/>
      <c r="K649" s="5" t="n"/>
      <c r="L649" s="5" t="n"/>
      <c r="M649" s="13">
        <f>IF($A649="","",SUMIFS('Petty expenses'!$E$3:$E$1002,'Petty expenses'!$A$3:$A$1002,$A649,'Petty expenses'!$B$3:$B$1002,$B649,'Petty expenses'!$C$3:$C$1002,$C649))</f>
        <v/>
      </c>
      <c r="N649" s="13">
        <f>IF($A649="","",$F649+$H649-$M649)</f>
        <v/>
      </c>
      <c r="O649" s="5" t="n"/>
      <c r="P649" s="13">
        <f>IF(OR($A649="",$O649=""),"",$O649-$N649)</f>
        <v/>
      </c>
      <c r="Q649" s="4" t="n"/>
      <c r="R649" s="5" t="n"/>
      <c r="S649" s="4" t="n"/>
      <c r="T649" s="7">
        <f>IF(OR($A649="",$O649=""),"",IF($P649=0,"Balanced",IF($Q649="","Reason needed",IF($P649&lt;0,"Short","Over"))))</f>
        <v/>
      </c>
      <c r="U649" s="13">
        <f>IF($A649="","",$H649+$I649+$J649+$K649)</f>
        <v/>
      </c>
      <c r="V649" s="14">
        <f>IF($A649="","",DATE(YEAR($A649),MONTH($A649),1))</f>
        <v/>
      </c>
      <c r="W649" s="7">
        <f>IF($A649="","",$A649&amp;"|"&amp;$B649&amp;"|"&amp;$C649)</f>
        <v/>
      </c>
    </row>
    <row r="650">
      <c r="A650" s="12" t="n"/>
      <c r="B650" s="4" t="n"/>
      <c r="C650" s="4" t="n"/>
      <c r="D650" s="4" t="n"/>
      <c r="E650" s="4" t="n"/>
      <c r="F650" s="5" t="n"/>
      <c r="G650" s="5" t="n"/>
      <c r="H650" s="5" t="n"/>
      <c r="I650" s="5" t="n"/>
      <c r="J650" s="5" t="n"/>
      <c r="K650" s="5" t="n"/>
      <c r="L650" s="5" t="n"/>
      <c r="M650" s="13">
        <f>IF($A650="","",SUMIFS('Petty expenses'!$E$3:$E$1002,'Petty expenses'!$A$3:$A$1002,$A650,'Petty expenses'!$B$3:$B$1002,$B650,'Petty expenses'!$C$3:$C$1002,$C650))</f>
        <v/>
      </c>
      <c r="N650" s="13">
        <f>IF($A650="","",$F650+$H650-$M650)</f>
        <v/>
      </c>
      <c r="O650" s="5" t="n"/>
      <c r="P650" s="13">
        <f>IF(OR($A650="",$O650=""),"",$O650-$N650)</f>
        <v/>
      </c>
      <c r="Q650" s="4" t="n"/>
      <c r="R650" s="5" t="n"/>
      <c r="S650" s="4" t="n"/>
      <c r="T650" s="7">
        <f>IF(OR($A650="",$O650=""),"",IF($P650=0,"Balanced",IF($Q650="","Reason needed",IF($P650&lt;0,"Short","Over"))))</f>
        <v/>
      </c>
      <c r="U650" s="13">
        <f>IF($A650="","",$H650+$I650+$J650+$K650)</f>
        <v/>
      </c>
      <c r="V650" s="14">
        <f>IF($A650="","",DATE(YEAR($A650),MONTH($A650),1))</f>
        <v/>
      </c>
      <c r="W650" s="7">
        <f>IF($A650="","",$A650&amp;"|"&amp;$B650&amp;"|"&amp;$C650)</f>
        <v/>
      </c>
    </row>
    <row r="651">
      <c r="A651" s="12" t="n"/>
      <c r="B651" s="4" t="n"/>
      <c r="C651" s="4" t="n"/>
      <c r="D651" s="4" t="n"/>
      <c r="E651" s="4" t="n"/>
      <c r="F651" s="5" t="n"/>
      <c r="G651" s="5" t="n"/>
      <c r="H651" s="5" t="n"/>
      <c r="I651" s="5" t="n"/>
      <c r="J651" s="5" t="n"/>
      <c r="K651" s="5" t="n"/>
      <c r="L651" s="5" t="n"/>
      <c r="M651" s="13">
        <f>IF($A651="","",SUMIFS('Petty expenses'!$E$3:$E$1002,'Petty expenses'!$A$3:$A$1002,$A651,'Petty expenses'!$B$3:$B$1002,$B651,'Petty expenses'!$C$3:$C$1002,$C651))</f>
        <v/>
      </c>
      <c r="N651" s="13">
        <f>IF($A651="","",$F651+$H651-$M651)</f>
        <v/>
      </c>
      <c r="O651" s="5" t="n"/>
      <c r="P651" s="13">
        <f>IF(OR($A651="",$O651=""),"",$O651-$N651)</f>
        <v/>
      </c>
      <c r="Q651" s="4" t="n"/>
      <c r="R651" s="5" t="n"/>
      <c r="S651" s="4" t="n"/>
      <c r="T651" s="7">
        <f>IF(OR($A651="",$O651=""),"",IF($P651=0,"Balanced",IF($Q651="","Reason needed",IF($P651&lt;0,"Short","Over"))))</f>
        <v/>
      </c>
      <c r="U651" s="13">
        <f>IF($A651="","",$H651+$I651+$J651+$K651)</f>
        <v/>
      </c>
      <c r="V651" s="14">
        <f>IF($A651="","",DATE(YEAR($A651),MONTH($A651),1))</f>
        <v/>
      </c>
      <c r="W651" s="7">
        <f>IF($A651="","",$A651&amp;"|"&amp;$B651&amp;"|"&amp;$C651)</f>
        <v/>
      </c>
    </row>
    <row r="652">
      <c r="A652" s="12" t="n"/>
      <c r="B652" s="4" t="n"/>
      <c r="C652" s="4" t="n"/>
      <c r="D652" s="4" t="n"/>
      <c r="E652" s="4" t="n"/>
      <c r="F652" s="5" t="n"/>
      <c r="G652" s="5" t="n"/>
      <c r="H652" s="5" t="n"/>
      <c r="I652" s="5" t="n"/>
      <c r="J652" s="5" t="n"/>
      <c r="K652" s="5" t="n"/>
      <c r="L652" s="5" t="n"/>
      <c r="M652" s="13">
        <f>IF($A652="","",SUMIFS('Petty expenses'!$E$3:$E$1002,'Petty expenses'!$A$3:$A$1002,$A652,'Petty expenses'!$B$3:$B$1002,$B652,'Petty expenses'!$C$3:$C$1002,$C652))</f>
        <v/>
      </c>
      <c r="N652" s="13">
        <f>IF($A652="","",$F652+$H652-$M652)</f>
        <v/>
      </c>
      <c r="O652" s="5" t="n"/>
      <c r="P652" s="13">
        <f>IF(OR($A652="",$O652=""),"",$O652-$N652)</f>
        <v/>
      </c>
      <c r="Q652" s="4" t="n"/>
      <c r="R652" s="5" t="n"/>
      <c r="S652" s="4" t="n"/>
      <c r="T652" s="7">
        <f>IF(OR($A652="",$O652=""),"",IF($P652=0,"Balanced",IF($Q652="","Reason needed",IF($P652&lt;0,"Short","Over"))))</f>
        <v/>
      </c>
      <c r="U652" s="13">
        <f>IF($A652="","",$H652+$I652+$J652+$K652)</f>
        <v/>
      </c>
      <c r="V652" s="14">
        <f>IF($A652="","",DATE(YEAR($A652),MONTH($A652),1))</f>
        <v/>
      </c>
      <c r="W652" s="7">
        <f>IF($A652="","",$A652&amp;"|"&amp;$B652&amp;"|"&amp;$C652)</f>
        <v/>
      </c>
    </row>
    <row r="653">
      <c r="A653" s="12" t="n"/>
      <c r="B653" s="4" t="n"/>
      <c r="C653" s="4" t="n"/>
      <c r="D653" s="4" t="n"/>
      <c r="E653" s="4" t="n"/>
      <c r="F653" s="5" t="n"/>
      <c r="G653" s="5" t="n"/>
      <c r="H653" s="5" t="n"/>
      <c r="I653" s="5" t="n"/>
      <c r="J653" s="5" t="n"/>
      <c r="K653" s="5" t="n"/>
      <c r="L653" s="5" t="n"/>
      <c r="M653" s="13">
        <f>IF($A653="","",SUMIFS('Petty expenses'!$E$3:$E$1002,'Petty expenses'!$A$3:$A$1002,$A653,'Petty expenses'!$B$3:$B$1002,$B653,'Petty expenses'!$C$3:$C$1002,$C653))</f>
        <v/>
      </c>
      <c r="N653" s="13">
        <f>IF($A653="","",$F653+$H653-$M653)</f>
        <v/>
      </c>
      <c r="O653" s="5" t="n"/>
      <c r="P653" s="13">
        <f>IF(OR($A653="",$O653=""),"",$O653-$N653)</f>
        <v/>
      </c>
      <c r="Q653" s="4" t="n"/>
      <c r="R653" s="5" t="n"/>
      <c r="S653" s="4" t="n"/>
      <c r="T653" s="7">
        <f>IF(OR($A653="",$O653=""),"",IF($P653=0,"Balanced",IF($Q653="","Reason needed",IF($P653&lt;0,"Short","Over"))))</f>
        <v/>
      </c>
      <c r="U653" s="13">
        <f>IF($A653="","",$H653+$I653+$J653+$K653)</f>
        <v/>
      </c>
      <c r="V653" s="14">
        <f>IF($A653="","",DATE(YEAR($A653),MONTH($A653),1))</f>
        <v/>
      </c>
      <c r="W653" s="7">
        <f>IF($A653="","",$A653&amp;"|"&amp;$B653&amp;"|"&amp;$C653)</f>
        <v/>
      </c>
    </row>
    <row r="654">
      <c r="A654" s="12" t="n"/>
      <c r="B654" s="4" t="n"/>
      <c r="C654" s="4" t="n"/>
      <c r="D654" s="4" t="n"/>
      <c r="E654" s="4" t="n"/>
      <c r="F654" s="5" t="n"/>
      <c r="G654" s="5" t="n"/>
      <c r="H654" s="5" t="n"/>
      <c r="I654" s="5" t="n"/>
      <c r="J654" s="5" t="n"/>
      <c r="K654" s="5" t="n"/>
      <c r="L654" s="5" t="n"/>
      <c r="M654" s="13">
        <f>IF($A654="","",SUMIFS('Petty expenses'!$E$3:$E$1002,'Petty expenses'!$A$3:$A$1002,$A654,'Petty expenses'!$B$3:$B$1002,$B654,'Petty expenses'!$C$3:$C$1002,$C654))</f>
        <v/>
      </c>
      <c r="N654" s="13">
        <f>IF($A654="","",$F654+$H654-$M654)</f>
        <v/>
      </c>
      <c r="O654" s="5" t="n"/>
      <c r="P654" s="13">
        <f>IF(OR($A654="",$O654=""),"",$O654-$N654)</f>
        <v/>
      </c>
      <c r="Q654" s="4" t="n"/>
      <c r="R654" s="5" t="n"/>
      <c r="S654" s="4" t="n"/>
      <c r="T654" s="7">
        <f>IF(OR($A654="",$O654=""),"",IF($P654=0,"Balanced",IF($Q654="","Reason needed",IF($P654&lt;0,"Short","Over"))))</f>
        <v/>
      </c>
      <c r="U654" s="13">
        <f>IF($A654="","",$H654+$I654+$J654+$K654)</f>
        <v/>
      </c>
      <c r="V654" s="14">
        <f>IF($A654="","",DATE(YEAR($A654),MONTH($A654),1))</f>
        <v/>
      </c>
      <c r="W654" s="7">
        <f>IF($A654="","",$A654&amp;"|"&amp;$B654&amp;"|"&amp;$C654)</f>
        <v/>
      </c>
    </row>
    <row r="655">
      <c r="A655" s="12" t="n"/>
      <c r="B655" s="4" t="n"/>
      <c r="C655" s="4" t="n"/>
      <c r="D655" s="4" t="n"/>
      <c r="E655" s="4" t="n"/>
      <c r="F655" s="5" t="n"/>
      <c r="G655" s="5" t="n"/>
      <c r="H655" s="5" t="n"/>
      <c r="I655" s="5" t="n"/>
      <c r="J655" s="5" t="n"/>
      <c r="K655" s="5" t="n"/>
      <c r="L655" s="5" t="n"/>
      <c r="M655" s="13">
        <f>IF($A655="","",SUMIFS('Petty expenses'!$E$3:$E$1002,'Petty expenses'!$A$3:$A$1002,$A655,'Petty expenses'!$B$3:$B$1002,$B655,'Petty expenses'!$C$3:$C$1002,$C655))</f>
        <v/>
      </c>
      <c r="N655" s="13">
        <f>IF($A655="","",$F655+$H655-$M655)</f>
        <v/>
      </c>
      <c r="O655" s="5" t="n"/>
      <c r="P655" s="13">
        <f>IF(OR($A655="",$O655=""),"",$O655-$N655)</f>
        <v/>
      </c>
      <c r="Q655" s="4" t="n"/>
      <c r="R655" s="5" t="n"/>
      <c r="S655" s="4" t="n"/>
      <c r="T655" s="7">
        <f>IF(OR($A655="",$O655=""),"",IF($P655=0,"Balanced",IF($Q655="","Reason needed",IF($P655&lt;0,"Short","Over"))))</f>
        <v/>
      </c>
      <c r="U655" s="13">
        <f>IF($A655="","",$H655+$I655+$J655+$K655)</f>
        <v/>
      </c>
      <c r="V655" s="14">
        <f>IF($A655="","",DATE(YEAR($A655),MONTH($A655),1))</f>
        <v/>
      </c>
      <c r="W655" s="7">
        <f>IF($A655="","",$A655&amp;"|"&amp;$B655&amp;"|"&amp;$C655)</f>
        <v/>
      </c>
    </row>
    <row r="656">
      <c r="A656" s="12" t="n"/>
      <c r="B656" s="4" t="n"/>
      <c r="C656" s="4" t="n"/>
      <c r="D656" s="4" t="n"/>
      <c r="E656" s="4" t="n"/>
      <c r="F656" s="5" t="n"/>
      <c r="G656" s="5" t="n"/>
      <c r="H656" s="5" t="n"/>
      <c r="I656" s="5" t="n"/>
      <c r="J656" s="5" t="n"/>
      <c r="K656" s="5" t="n"/>
      <c r="L656" s="5" t="n"/>
      <c r="M656" s="13">
        <f>IF($A656="","",SUMIFS('Petty expenses'!$E$3:$E$1002,'Petty expenses'!$A$3:$A$1002,$A656,'Petty expenses'!$B$3:$B$1002,$B656,'Petty expenses'!$C$3:$C$1002,$C656))</f>
        <v/>
      </c>
      <c r="N656" s="13">
        <f>IF($A656="","",$F656+$H656-$M656)</f>
        <v/>
      </c>
      <c r="O656" s="5" t="n"/>
      <c r="P656" s="13">
        <f>IF(OR($A656="",$O656=""),"",$O656-$N656)</f>
        <v/>
      </c>
      <c r="Q656" s="4" t="n"/>
      <c r="R656" s="5" t="n"/>
      <c r="S656" s="4" t="n"/>
      <c r="T656" s="7">
        <f>IF(OR($A656="",$O656=""),"",IF($P656=0,"Balanced",IF($Q656="","Reason needed",IF($P656&lt;0,"Short","Over"))))</f>
        <v/>
      </c>
      <c r="U656" s="13">
        <f>IF($A656="","",$H656+$I656+$J656+$K656)</f>
        <v/>
      </c>
      <c r="V656" s="14">
        <f>IF($A656="","",DATE(YEAR($A656),MONTH($A656),1))</f>
        <v/>
      </c>
      <c r="W656" s="7">
        <f>IF($A656="","",$A656&amp;"|"&amp;$B656&amp;"|"&amp;$C656)</f>
        <v/>
      </c>
    </row>
    <row r="657">
      <c r="A657" s="12" t="n"/>
      <c r="B657" s="4" t="n"/>
      <c r="C657" s="4" t="n"/>
      <c r="D657" s="4" t="n"/>
      <c r="E657" s="4" t="n"/>
      <c r="F657" s="5" t="n"/>
      <c r="G657" s="5" t="n"/>
      <c r="H657" s="5" t="n"/>
      <c r="I657" s="5" t="n"/>
      <c r="J657" s="5" t="n"/>
      <c r="K657" s="5" t="n"/>
      <c r="L657" s="5" t="n"/>
      <c r="M657" s="13">
        <f>IF($A657="","",SUMIFS('Petty expenses'!$E$3:$E$1002,'Petty expenses'!$A$3:$A$1002,$A657,'Petty expenses'!$B$3:$B$1002,$B657,'Petty expenses'!$C$3:$C$1002,$C657))</f>
        <v/>
      </c>
      <c r="N657" s="13">
        <f>IF($A657="","",$F657+$H657-$M657)</f>
        <v/>
      </c>
      <c r="O657" s="5" t="n"/>
      <c r="P657" s="13">
        <f>IF(OR($A657="",$O657=""),"",$O657-$N657)</f>
        <v/>
      </c>
      <c r="Q657" s="4" t="n"/>
      <c r="R657" s="5" t="n"/>
      <c r="S657" s="4" t="n"/>
      <c r="T657" s="7">
        <f>IF(OR($A657="",$O657=""),"",IF($P657=0,"Balanced",IF($Q657="","Reason needed",IF($P657&lt;0,"Short","Over"))))</f>
        <v/>
      </c>
      <c r="U657" s="13">
        <f>IF($A657="","",$H657+$I657+$J657+$K657)</f>
        <v/>
      </c>
      <c r="V657" s="14">
        <f>IF($A657="","",DATE(YEAR($A657),MONTH($A657),1))</f>
        <v/>
      </c>
      <c r="W657" s="7">
        <f>IF($A657="","",$A657&amp;"|"&amp;$B657&amp;"|"&amp;$C657)</f>
        <v/>
      </c>
    </row>
    <row r="658">
      <c r="A658" s="12" t="n"/>
      <c r="B658" s="4" t="n"/>
      <c r="C658" s="4" t="n"/>
      <c r="D658" s="4" t="n"/>
      <c r="E658" s="4" t="n"/>
      <c r="F658" s="5" t="n"/>
      <c r="G658" s="5" t="n"/>
      <c r="H658" s="5" t="n"/>
      <c r="I658" s="5" t="n"/>
      <c r="J658" s="5" t="n"/>
      <c r="K658" s="5" t="n"/>
      <c r="L658" s="5" t="n"/>
      <c r="M658" s="13">
        <f>IF($A658="","",SUMIFS('Petty expenses'!$E$3:$E$1002,'Petty expenses'!$A$3:$A$1002,$A658,'Petty expenses'!$B$3:$B$1002,$B658,'Petty expenses'!$C$3:$C$1002,$C658))</f>
        <v/>
      </c>
      <c r="N658" s="13">
        <f>IF($A658="","",$F658+$H658-$M658)</f>
        <v/>
      </c>
      <c r="O658" s="5" t="n"/>
      <c r="P658" s="13">
        <f>IF(OR($A658="",$O658=""),"",$O658-$N658)</f>
        <v/>
      </c>
      <c r="Q658" s="4" t="n"/>
      <c r="R658" s="5" t="n"/>
      <c r="S658" s="4" t="n"/>
      <c r="T658" s="7">
        <f>IF(OR($A658="",$O658=""),"",IF($P658=0,"Balanced",IF($Q658="","Reason needed",IF($P658&lt;0,"Short","Over"))))</f>
        <v/>
      </c>
      <c r="U658" s="13">
        <f>IF($A658="","",$H658+$I658+$J658+$K658)</f>
        <v/>
      </c>
      <c r="V658" s="14">
        <f>IF($A658="","",DATE(YEAR($A658),MONTH($A658),1))</f>
        <v/>
      </c>
      <c r="W658" s="7">
        <f>IF($A658="","",$A658&amp;"|"&amp;$B658&amp;"|"&amp;$C658)</f>
        <v/>
      </c>
    </row>
    <row r="659">
      <c r="A659" s="12" t="n"/>
      <c r="B659" s="4" t="n"/>
      <c r="C659" s="4" t="n"/>
      <c r="D659" s="4" t="n"/>
      <c r="E659" s="4" t="n"/>
      <c r="F659" s="5" t="n"/>
      <c r="G659" s="5" t="n"/>
      <c r="H659" s="5" t="n"/>
      <c r="I659" s="5" t="n"/>
      <c r="J659" s="5" t="n"/>
      <c r="K659" s="5" t="n"/>
      <c r="L659" s="5" t="n"/>
      <c r="M659" s="13">
        <f>IF($A659="","",SUMIFS('Petty expenses'!$E$3:$E$1002,'Petty expenses'!$A$3:$A$1002,$A659,'Petty expenses'!$B$3:$B$1002,$B659,'Petty expenses'!$C$3:$C$1002,$C659))</f>
        <v/>
      </c>
      <c r="N659" s="13">
        <f>IF($A659="","",$F659+$H659-$M659)</f>
        <v/>
      </c>
      <c r="O659" s="5" t="n"/>
      <c r="P659" s="13">
        <f>IF(OR($A659="",$O659=""),"",$O659-$N659)</f>
        <v/>
      </c>
      <c r="Q659" s="4" t="n"/>
      <c r="R659" s="5" t="n"/>
      <c r="S659" s="4" t="n"/>
      <c r="T659" s="7">
        <f>IF(OR($A659="",$O659=""),"",IF($P659=0,"Balanced",IF($Q659="","Reason needed",IF($P659&lt;0,"Short","Over"))))</f>
        <v/>
      </c>
      <c r="U659" s="13">
        <f>IF($A659="","",$H659+$I659+$J659+$K659)</f>
        <v/>
      </c>
      <c r="V659" s="14">
        <f>IF($A659="","",DATE(YEAR($A659),MONTH($A659),1))</f>
        <v/>
      </c>
      <c r="W659" s="7">
        <f>IF($A659="","",$A659&amp;"|"&amp;$B659&amp;"|"&amp;$C659)</f>
        <v/>
      </c>
    </row>
    <row r="660">
      <c r="A660" s="12" t="n"/>
      <c r="B660" s="4" t="n"/>
      <c r="C660" s="4" t="n"/>
      <c r="D660" s="4" t="n"/>
      <c r="E660" s="4" t="n"/>
      <c r="F660" s="5" t="n"/>
      <c r="G660" s="5" t="n"/>
      <c r="H660" s="5" t="n"/>
      <c r="I660" s="5" t="n"/>
      <c r="J660" s="5" t="n"/>
      <c r="K660" s="5" t="n"/>
      <c r="L660" s="5" t="n"/>
      <c r="M660" s="13">
        <f>IF($A660="","",SUMIFS('Petty expenses'!$E$3:$E$1002,'Petty expenses'!$A$3:$A$1002,$A660,'Petty expenses'!$B$3:$B$1002,$B660,'Petty expenses'!$C$3:$C$1002,$C660))</f>
        <v/>
      </c>
      <c r="N660" s="13">
        <f>IF($A660="","",$F660+$H660-$M660)</f>
        <v/>
      </c>
      <c r="O660" s="5" t="n"/>
      <c r="P660" s="13">
        <f>IF(OR($A660="",$O660=""),"",$O660-$N660)</f>
        <v/>
      </c>
      <c r="Q660" s="4" t="n"/>
      <c r="R660" s="5" t="n"/>
      <c r="S660" s="4" t="n"/>
      <c r="T660" s="7">
        <f>IF(OR($A660="",$O660=""),"",IF($P660=0,"Balanced",IF($Q660="","Reason needed",IF($P660&lt;0,"Short","Over"))))</f>
        <v/>
      </c>
      <c r="U660" s="13">
        <f>IF($A660="","",$H660+$I660+$J660+$K660)</f>
        <v/>
      </c>
      <c r="V660" s="14">
        <f>IF($A660="","",DATE(YEAR($A660),MONTH($A660),1))</f>
        <v/>
      </c>
      <c r="W660" s="7">
        <f>IF($A660="","",$A660&amp;"|"&amp;$B660&amp;"|"&amp;$C660)</f>
        <v/>
      </c>
    </row>
    <row r="661">
      <c r="A661" s="12" t="n"/>
      <c r="B661" s="4" t="n"/>
      <c r="C661" s="4" t="n"/>
      <c r="D661" s="4" t="n"/>
      <c r="E661" s="4" t="n"/>
      <c r="F661" s="5" t="n"/>
      <c r="G661" s="5" t="n"/>
      <c r="H661" s="5" t="n"/>
      <c r="I661" s="5" t="n"/>
      <c r="J661" s="5" t="n"/>
      <c r="K661" s="5" t="n"/>
      <c r="L661" s="5" t="n"/>
      <c r="M661" s="13">
        <f>IF($A661="","",SUMIFS('Petty expenses'!$E$3:$E$1002,'Petty expenses'!$A$3:$A$1002,$A661,'Petty expenses'!$B$3:$B$1002,$B661,'Petty expenses'!$C$3:$C$1002,$C661))</f>
        <v/>
      </c>
      <c r="N661" s="13">
        <f>IF($A661="","",$F661+$H661-$M661)</f>
        <v/>
      </c>
      <c r="O661" s="5" t="n"/>
      <c r="P661" s="13">
        <f>IF(OR($A661="",$O661=""),"",$O661-$N661)</f>
        <v/>
      </c>
      <c r="Q661" s="4" t="n"/>
      <c r="R661" s="5" t="n"/>
      <c r="S661" s="4" t="n"/>
      <c r="T661" s="7">
        <f>IF(OR($A661="",$O661=""),"",IF($P661=0,"Balanced",IF($Q661="","Reason needed",IF($P661&lt;0,"Short","Over"))))</f>
        <v/>
      </c>
      <c r="U661" s="13">
        <f>IF($A661="","",$H661+$I661+$J661+$K661)</f>
        <v/>
      </c>
      <c r="V661" s="14">
        <f>IF($A661="","",DATE(YEAR($A661),MONTH($A661),1))</f>
        <v/>
      </c>
      <c r="W661" s="7">
        <f>IF($A661="","",$A661&amp;"|"&amp;$B661&amp;"|"&amp;$C661)</f>
        <v/>
      </c>
    </row>
    <row r="662">
      <c r="A662" s="12" t="n"/>
      <c r="B662" s="4" t="n"/>
      <c r="C662" s="4" t="n"/>
      <c r="D662" s="4" t="n"/>
      <c r="E662" s="4" t="n"/>
      <c r="F662" s="5" t="n"/>
      <c r="G662" s="5" t="n"/>
      <c r="H662" s="5" t="n"/>
      <c r="I662" s="5" t="n"/>
      <c r="J662" s="5" t="n"/>
      <c r="K662" s="5" t="n"/>
      <c r="L662" s="5" t="n"/>
      <c r="M662" s="13">
        <f>IF($A662="","",SUMIFS('Petty expenses'!$E$3:$E$1002,'Petty expenses'!$A$3:$A$1002,$A662,'Petty expenses'!$B$3:$B$1002,$B662,'Petty expenses'!$C$3:$C$1002,$C662))</f>
        <v/>
      </c>
      <c r="N662" s="13">
        <f>IF($A662="","",$F662+$H662-$M662)</f>
        <v/>
      </c>
      <c r="O662" s="5" t="n"/>
      <c r="P662" s="13">
        <f>IF(OR($A662="",$O662=""),"",$O662-$N662)</f>
        <v/>
      </c>
      <c r="Q662" s="4" t="n"/>
      <c r="R662" s="5" t="n"/>
      <c r="S662" s="4" t="n"/>
      <c r="T662" s="7">
        <f>IF(OR($A662="",$O662=""),"",IF($P662=0,"Balanced",IF($Q662="","Reason needed",IF($P662&lt;0,"Short","Over"))))</f>
        <v/>
      </c>
      <c r="U662" s="13">
        <f>IF($A662="","",$H662+$I662+$J662+$K662)</f>
        <v/>
      </c>
      <c r="V662" s="14">
        <f>IF($A662="","",DATE(YEAR($A662),MONTH($A662),1))</f>
        <v/>
      </c>
      <c r="W662" s="7">
        <f>IF($A662="","",$A662&amp;"|"&amp;$B662&amp;"|"&amp;$C662)</f>
        <v/>
      </c>
    </row>
    <row r="663">
      <c r="A663" s="12" t="n"/>
      <c r="B663" s="4" t="n"/>
      <c r="C663" s="4" t="n"/>
      <c r="D663" s="4" t="n"/>
      <c r="E663" s="4" t="n"/>
      <c r="F663" s="5" t="n"/>
      <c r="G663" s="5" t="n"/>
      <c r="H663" s="5" t="n"/>
      <c r="I663" s="5" t="n"/>
      <c r="J663" s="5" t="n"/>
      <c r="K663" s="5" t="n"/>
      <c r="L663" s="5" t="n"/>
      <c r="M663" s="13">
        <f>IF($A663="","",SUMIFS('Petty expenses'!$E$3:$E$1002,'Petty expenses'!$A$3:$A$1002,$A663,'Petty expenses'!$B$3:$B$1002,$B663,'Petty expenses'!$C$3:$C$1002,$C663))</f>
        <v/>
      </c>
      <c r="N663" s="13">
        <f>IF($A663="","",$F663+$H663-$M663)</f>
        <v/>
      </c>
      <c r="O663" s="5" t="n"/>
      <c r="P663" s="13">
        <f>IF(OR($A663="",$O663=""),"",$O663-$N663)</f>
        <v/>
      </c>
      <c r="Q663" s="4" t="n"/>
      <c r="R663" s="5" t="n"/>
      <c r="S663" s="4" t="n"/>
      <c r="T663" s="7">
        <f>IF(OR($A663="",$O663=""),"",IF($P663=0,"Balanced",IF($Q663="","Reason needed",IF($P663&lt;0,"Short","Over"))))</f>
        <v/>
      </c>
      <c r="U663" s="13">
        <f>IF($A663="","",$H663+$I663+$J663+$K663)</f>
        <v/>
      </c>
      <c r="V663" s="14">
        <f>IF($A663="","",DATE(YEAR($A663),MONTH($A663),1))</f>
        <v/>
      </c>
      <c r="W663" s="7">
        <f>IF($A663="","",$A663&amp;"|"&amp;$B663&amp;"|"&amp;$C663)</f>
        <v/>
      </c>
    </row>
    <row r="664">
      <c r="A664" s="12" t="n"/>
      <c r="B664" s="4" t="n"/>
      <c r="C664" s="4" t="n"/>
      <c r="D664" s="4" t="n"/>
      <c r="E664" s="4" t="n"/>
      <c r="F664" s="5" t="n"/>
      <c r="G664" s="5" t="n"/>
      <c r="H664" s="5" t="n"/>
      <c r="I664" s="5" t="n"/>
      <c r="J664" s="5" t="n"/>
      <c r="K664" s="5" t="n"/>
      <c r="L664" s="5" t="n"/>
      <c r="M664" s="13">
        <f>IF($A664="","",SUMIFS('Petty expenses'!$E$3:$E$1002,'Petty expenses'!$A$3:$A$1002,$A664,'Petty expenses'!$B$3:$B$1002,$B664,'Petty expenses'!$C$3:$C$1002,$C664))</f>
        <v/>
      </c>
      <c r="N664" s="13">
        <f>IF($A664="","",$F664+$H664-$M664)</f>
        <v/>
      </c>
      <c r="O664" s="5" t="n"/>
      <c r="P664" s="13">
        <f>IF(OR($A664="",$O664=""),"",$O664-$N664)</f>
        <v/>
      </c>
      <c r="Q664" s="4" t="n"/>
      <c r="R664" s="5" t="n"/>
      <c r="S664" s="4" t="n"/>
      <c r="T664" s="7">
        <f>IF(OR($A664="",$O664=""),"",IF($P664=0,"Balanced",IF($Q664="","Reason needed",IF($P664&lt;0,"Short","Over"))))</f>
        <v/>
      </c>
      <c r="U664" s="13">
        <f>IF($A664="","",$H664+$I664+$J664+$K664)</f>
        <v/>
      </c>
      <c r="V664" s="14">
        <f>IF($A664="","",DATE(YEAR($A664),MONTH($A664),1))</f>
        <v/>
      </c>
      <c r="W664" s="7">
        <f>IF($A664="","",$A664&amp;"|"&amp;$B664&amp;"|"&amp;$C664)</f>
        <v/>
      </c>
    </row>
    <row r="665">
      <c r="A665" s="12" t="n"/>
      <c r="B665" s="4" t="n"/>
      <c r="C665" s="4" t="n"/>
      <c r="D665" s="4" t="n"/>
      <c r="E665" s="4" t="n"/>
      <c r="F665" s="5" t="n"/>
      <c r="G665" s="5" t="n"/>
      <c r="H665" s="5" t="n"/>
      <c r="I665" s="5" t="n"/>
      <c r="J665" s="5" t="n"/>
      <c r="K665" s="5" t="n"/>
      <c r="L665" s="5" t="n"/>
      <c r="M665" s="13">
        <f>IF($A665="","",SUMIFS('Petty expenses'!$E$3:$E$1002,'Petty expenses'!$A$3:$A$1002,$A665,'Petty expenses'!$B$3:$B$1002,$B665,'Petty expenses'!$C$3:$C$1002,$C665))</f>
        <v/>
      </c>
      <c r="N665" s="13">
        <f>IF($A665="","",$F665+$H665-$M665)</f>
        <v/>
      </c>
      <c r="O665" s="5" t="n"/>
      <c r="P665" s="13">
        <f>IF(OR($A665="",$O665=""),"",$O665-$N665)</f>
        <v/>
      </c>
      <c r="Q665" s="4" t="n"/>
      <c r="R665" s="5" t="n"/>
      <c r="S665" s="4" t="n"/>
      <c r="T665" s="7">
        <f>IF(OR($A665="",$O665=""),"",IF($P665=0,"Balanced",IF($Q665="","Reason needed",IF($P665&lt;0,"Short","Over"))))</f>
        <v/>
      </c>
      <c r="U665" s="13">
        <f>IF($A665="","",$H665+$I665+$J665+$K665)</f>
        <v/>
      </c>
      <c r="V665" s="14">
        <f>IF($A665="","",DATE(YEAR($A665),MONTH($A665),1))</f>
        <v/>
      </c>
      <c r="W665" s="7">
        <f>IF($A665="","",$A665&amp;"|"&amp;$B665&amp;"|"&amp;$C665)</f>
        <v/>
      </c>
    </row>
    <row r="666">
      <c r="A666" s="12" t="n"/>
      <c r="B666" s="4" t="n"/>
      <c r="C666" s="4" t="n"/>
      <c r="D666" s="4" t="n"/>
      <c r="E666" s="4" t="n"/>
      <c r="F666" s="5" t="n"/>
      <c r="G666" s="5" t="n"/>
      <c r="H666" s="5" t="n"/>
      <c r="I666" s="5" t="n"/>
      <c r="J666" s="5" t="n"/>
      <c r="K666" s="5" t="n"/>
      <c r="L666" s="5" t="n"/>
      <c r="M666" s="13">
        <f>IF($A666="","",SUMIFS('Petty expenses'!$E$3:$E$1002,'Petty expenses'!$A$3:$A$1002,$A666,'Petty expenses'!$B$3:$B$1002,$B666,'Petty expenses'!$C$3:$C$1002,$C666))</f>
        <v/>
      </c>
      <c r="N666" s="13">
        <f>IF($A666="","",$F666+$H666-$M666)</f>
        <v/>
      </c>
      <c r="O666" s="5" t="n"/>
      <c r="P666" s="13">
        <f>IF(OR($A666="",$O666=""),"",$O666-$N666)</f>
        <v/>
      </c>
      <c r="Q666" s="4" t="n"/>
      <c r="R666" s="5" t="n"/>
      <c r="S666" s="4" t="n"/>
      <c r="T666" s="7">
        <f>IF(OR($A666="",$O666=""),"",IF($P666=0,"Balanced",IF($Q666="","Reason needed",IF($P666&lt;0,"Short","Over"))))</f>
        <v/>
      </c>
      <c r="U666" s="13">
        <f>IF($A666="","",$H666+$I666+$J666+$K666)</f>
        <v/>
      </c>
      <c r="V666" s="14">
        <f>IF($A666="","",DATE(YEAR($A666),MONTH($A666),1))</f>
        <v/>
      </c>
      <c r="W666" s="7">
        <f>IF($A666="","",$A666&amp;"|"&amp;$B666&amp;"|"&amp;$C666)</f>
        <v/>
      </c>
    </row>
    <row r="667">
      <c r="A667" s="12" t="n"/>
      <c r="B667" s="4" t="n"/>
      <c r="C667" s="4" t="n"/>
      <c r="D667" s="4" t="n"/>
      <c r="E667" s="4" t="n"/>
      <c r="F667" s="5" t="n"/>
      <c r="G667" s="5" t="n"/>
      <c r="H667" s="5" t="n"/>
      <c r="I667" s="5" t="n"/>
      <c r="J667" s="5" t="n"/>
      <c r="K667" s="5" t="n"/>
      <c r="L667" s="5" t="n"/>
      <c r="M667" s="13">
        <f>IF($A667="","",SUMIFS('Petty expenses'!$E$3:$E$1002,'Petty expenses'!$A$3:$A$1002,$A667,'Petty expenses'!$B$3:$B$1002,$B667,'Petty expenses'!$C$3:$C$1002,$C667))</f>
        <v/>
      </c>
      <c r="N667" s="13">
        <f>IF($A667="","",$F667+$H667-$M667)</f>
        <v/>
      </c>
      <c r="O667" s="5" t="n"/>
      <c r="P667" s="13">
        <f>IF(OR($A667="",$O667=""),"",$O667-$N667)</f>
        <v/>
      </c>
      <c r="Q667" s="4" t="n"/>
      <c r="R667" s="5" t="n"/>
      <c r="S667" s="4" t="n"/>
      <c r="T667" s="7">
        <f>IF(OR($A667="",$O667=""),"",IF($P667=0,"Balanced",IF($Q667="","Reason needed",IF($P667&lt;0,"Short","Over"))))</f>
        <v/>
      </c>
      <c r="U667" s="13">
        <f>IF($A667="","",$H667+$I667+$J667+$K667)</f>
        <v/>
      </c>
      <c r="V667" s="14">
        <f>IF($A667="","",DATE(YEAR($A667),MONTH($A667),1))</f>
        <v/>
      </c>
      <c r="W667" s="7">
        <f>IF($A667="","",$A667&amp;"|"&amp;$B667&amp;"|"&amp;$C667)</f>
        <v/>
      </c>
    </row>
    <row r="668">
      <c r="A668" s="12" t="n"/>
      <c r="B668" s="4" t="n"/>
      <c r="C668" s="4" t="n"/>
      <c r="D668" s="4" t="n"/>
      <c r="E668" s="4" t="n"/>
      <c r="F668" s="5" t="n"/>
      <c r="G668" s="5" t="n"/>
      <c r="H668" s="5" t="n"/>
      <c r="I668" s="5" t="n"/>
      <c r="J668" s="5" t="n"/>
      <c r="K668" s="5" t="n"/>
      <c r="L668" s="5" t="n"/>
      <c r="M668" s="13">
        <f>IF($A668="","",SUMIFS('Petty expenses'!$E$3:$E$1002,'Petty expenses'!$A$3:$A$1002,$A668,'Petty expenses'!$B$3:$B$1002,$B668,'Petty expenses'!$C$3:$C$1002,$C668))</f>
        <v/>
      </c>
      <c r="N668" s="13">
        <f>IF($A668="","",$F668+$H668-$M668)</f>
        <v/>
      </c>
      <c r="O668" s="5" t="n"/>
      <c r="P668" s="13">
        <f>IF(OR($A668="",$O668=""),"",$O668-$N668)</f>
        <v/>
      </c>
      <c r="Q668" s="4" t="n"/>
      <c r="R668" s="5" t="n"/>
      <c r="S668" s="4" t="n"/>
      <c r="T668" s="7">
        <f>IF(OR($A668="",$O668=""),"",IF($P668=0,"Balanced",IF($Q668="","Reason needed",IF($P668&lt;0,"Short","Over"))))</f>
        <v/>
      </c>
      <c r="U668" s="13">
        <f>IF($A668="","",$H668+$I668+$J668+$K668)</f>
        <v/>
      </c>
      <c r="V668" s="14">
        <f>IF($A668="","",DATE(YEAR($A668),MONTH($A668),1))</f>
        <v/>
      </c>
      <c r="W668" s="7">
        <f>IF($A668="","",$A668&amp;"|"&amp;$B668&amp;"|"&amp;$C668)</f>
        <v/>
      </c>
    </row>
    <row r="669">
      <c r="A669" s="12" t="n"/>
      <c r="B669" s="4" t="n"/>
      <c r="C669" s="4" t="n"/>
      <c r="D669" s="4" t="n"/>
      <c r="E669" s="4" t="n"/>
      <c r="F669" s="5" t="n"/>
      <c r="G669" s="5" t="n"/>
      <c r="H669" s="5" t="n"/>
      <c r="I669" s="5" t="n"/>
      <c r="J669" s="5" t="n"/>
      <c r="K669" s="5" t="n"/>
      <c r="L669" s="5" t="n"/>
      <c r="M669" s="13">
        <f>IF($A669="","",SUMIFS('Petty expenses'!$E$3:$E$1002,'Petty expenses'!$A$3:$A$1002,$A669,'Petty expenses'!$B$3:$B$1002,$B669,'Petty expenses'!$C$3:$C$1002,$C669))</f>
        <v/>
      </c>
      <c r="N669" s="13">
        <f>IF($A669="","",$F669+$H669-$M669)</f>
        <v/>
      </c>
      <c r="O669" s="5" t="n"/>
      <c r="P669" s="13">
        <f>IF(OR($A669="",$O669=""),"",$O669-$N669)</f>
        <v/>
      </c>
      <c r="Q669" s="4" t="n"/>
      <c r="R669" s="5" t="n"/>
      <c r="S669" s="4" t="n"/>
      <c r="T669" s="7">
        <f>IF(OR($A669="",$O669=""),"",IF($P669=0,"Balanced",IF($Q669="","Reason needed",IF($P669&lt;0,"Short","Over"))))</f>
        <v/>
      </c>
      <c r="U669" s="13">
        <f>IF($A669="","",$H669+$I669+$J669+$K669)</f>
        <v/>
      </c>
      <c r="V669" s="14">
        <f>IF($A669="","",DATE(YEAR($A669),MONTH($A669),1))</f>
        <v/>
      </c>
      <c r="W669" s="7">
        <f>IF($A669="","",$A669&amp;"|"&amp;$B669&amp;"|"&amp;$C669)</f>
        <v/>
      </c>
    </row>
    <row r="670">
      <c r="A670" s="12" t="n"/>
      <c r="B670" s="4" t="n"/>
      <c r="C670" s="4" t="n"/>
      <c r="D670" s="4" t="n"/>
      <c r="E670" s="4" t="n"/>
      <c r="F670" s="5" t="n"/>
      <c r="G670" s="5" t="n"/>
      <c r="H670" s="5" t="n"/>
      <c r="I670" s="5" t="n"/>
      <c r="J670" s="5" t="n"/>
      <c r="K670" s="5" t="n"/>
      <c r="L670" s="5" t="n"/>
      <c r="M670" s="13">
        <f>IF($A670="","",SUMIFS('Petty expenses'!$E$3:$E$1002,'Petty expenses'!$A$3:$A$1002,$A670,'Petty expenses'!$B$3:$B$1002,$B670,'Petty expenses'!$C$3:$C$1002,$C670))</f>
        <v/>
      </c>
      <c r="N670" s="13">
        <f>IF($A670="","",$F670+$H670-$M670)</f>
        <v/>
      </c>
      <c r="O670" s="5" t="n"/>
      <c r="P670" s="13">
        <f>IF(OR($A670="",$O670=""),"",$O670-$N670)</f>
        <v/>
      </c>
      <c r="Q670" s="4" t="n"/>
      <c r="R670" s="5" t="n"/>
      <c r="S670" s="4" t="n"/>
      <c r="T670" s="7">
        <f>IF(OR($A670="",$O670=""),"",IF($P670=0,"Balanced",IF($Q670="","Reason needed",IF($P670&lt;0,"Short","Over"))))</f>
        <v/>
      </c>
      <c r="U670" s="13">
        <f>IF($A670="","",$H670+$I670+$J670+$K670)</f>
        <v/>
      </c>
      <c r="V670" s="14">
        <f>IF($A670="","",DATE(YEAR($A670),MONTH($A670),1))</f>
        <v/>
      </c>
      <c r="W670" s="7">
        <f>IF($A670="","",$A670&amp;"|"&amp;$B670&amp;"|"&amp;$C670)</f>
        <v/>
      </c>
    </row>
    <row r="671">
      <c r="A671" s="12" t="n"/>
      <c r="B671" s="4" t="n"/>
      <c r="C671" s="4" t="n"/>
      <c r="D671" s="4" t="n"/>
      <c r="E671" s="4" t="n"/>
      <c r="F671" s="5" t="n"/>
      <c r="G671" s="5" t="n"/>
      <c r="H671" s="5" t="n"/>
      <c r="I671" s="5" t="n"/>
      <c r="J671" s="5" t="n"/>
      <c r="K671" s="5" t="n"/>
      <c r="L671" s="5" t="n"/>
      <c r="M671" s="13">
        <f>IF($A671="","",SUMIFS('Petty expenses'!$E$3:$E$1002,'Petty expenses'!$A$3:$A$1002,$A671,'Petty expenses'!$B$3:$B$1002,$B671,'Petty expenses'!$C$3:$C$1002,$C671))</f>
        <v/>
      </c>
      <c r="N671" s="13">
        <f>IF($A671="","",$F671+$H671-$M671)</f>
        <v/>
      </c>
      <c r="O671" s="5" t="n"/>
      <c r="P671" s="13">
        <f>IF(OR($A671="",$O671=""),"",$O671-$N671)</f>
        <v/>
      </c>
      <c r="Q671" s="4" t="n"/>
      <c r="R671" s="5" t="n"/>
      <c r="S671" s="4" t="n"/>
      <c r="T671" s="7">
        <f>IF(OR($A671="",$O671=""),"",IF($P671=0,"Balanced",IF($Q671="","Reason needed",IF($P671&lt;0,"Short","Over"))))</f>
        <v/>
      </c>
      <c r="U671" s="13">
        <f>IF($A671="","",$H671+$I671+$J671+$K671)</f>
        <v/>
      </c>
      <c r="V671" s="14">
        <f>IF($A671="","",DATE(YEAR($A671),MONTH($A671),1))</f>
        <v/>
      </c>
      <c r="W671" s="7">
        <f>IF($A671="","",$A671&amp;"|"&amp;$B671&amp;"|"&amp;$C671)</f>
        <v/>
      </c>
    </row>
    <row r="672">
      <c r="A672" s="12" t="n"/>
      <c r="B672" s="4" t="n"/>
      <c r="C672" s="4" t="n"/>
      <c r="D672" s="4" t="n"/>
      <c r="E672" s="4" t="n"/>
      <c r="F672" s="5" t="n"/>
      <c r="G672" s="5" t="n"/>
      <c r="H672" s="5" t="n"/>
      <c r="I672" s="5" t="n"/>
      <c r="J672" s="5" t="n"/>
      <c r="K672" s="5" t="n"/>
      <c r="L672" s="5" t="n"/>
      <c r="M672" s="13">
        <f>IF($A672="","",SUMIFS('Petty expenses'!$E$3:$E$1002,'Petty expenses'!$A$3:$A$1002,$A672,'Petty expenses'!$B$3:$B$1002,$B672,'Petty expenses'!$C$3:$C$1002,$C672))</f>
        <v/>
      </c>
      <c r="N672" s="13">
        <f>IF($A672="","",$F672+$H672-$M672)</f>
        <v/>
      </c>
      <c r="O672" s="5" t="n"/>
      <c r="P672" s="13">
        <f>IF(OR($A672="",$O672=""),"",$O672-$N672)</f>
        <v/>
      </c>
      <c r="Q672" s="4" t="n"/>
      <c r="R672" s="5" t="n"/>
      <c r="S672" s="4" t="n"/>
      <c r="T672" s="7">
        <f>IF(OR($A672="",$O672=""),"",IF($P672=0,"Balanced",IF($Q672="","Reason needed",IF($P672&lt;0,"Short","Over"))))</f>
        <v/>
      </c>
      <c r="U672" s="13">
        <f>IF($A672="","",$H672+$I672+$J672+$K672)</f>
        <v/>
      </c>
      <c r="V672" s="14">
        <f>IF($A672="","",DATE(YEAR($A672),MONTH($A672),1))</f>
        <v/>
      </c>
      <c r="W672" s="7">
        <f>IF($A672="","",$A672&amp;"|"&amp;$B672&amp;"|"&amp;$C672)</f>
        <v/>
      </c>
    </row>
    <row r="673">
      <c r="A673" s="12" t="n"/>
      <c r="B673" s="4" t="n"/>
      <c r="C673" s="4" t="n"/>
      <c r="D673" s="4" t="n"/>
      <c r="E673" s="4" t="n"/>
      <c r="F673" s="5" t="n"/>
      <c r="G673" s="5" t="n"/>
      <c r="H673" s="5" t="n"/>
      <c r="I673" s="5" t="n"/>
      <c r="J673" s="5" t="n"/>
      <c r="K673" s="5" t="n"/>
      <c r="L673" s="5" t="n"/>
      <c r="M673" s="13">
        <f>IF($A673="","",SUMIFS('Petty expenses'!$E$3:$E$1002,'Petty expenses'!$A$3:$A$1002,$A673,'Petty expenses'!$B$3:$B$1002,$B673,'Petty expenses'!$C$3:$C$1002,$C673))</f>
        <v/>
      </c>
      <c r="N673" s="13">
        <f>IF($A673="","",$F673+$H673-$M673)</f>
        <v/>
      </c>
      <c r="O673" s="5" t="n"/>
      <c r="P673" s="13">
        <f>IF(OR($A673="",$O673=""),"",$O673-$N673)</f>
        <v/>
      </c>
      <c r="Q673" s="4" t="n"/>
      <c r="R673" s="5" t="n"/>
      <c r="S673" s="4" t="n"/>
      <c r="T673" s="7">
        <f>IF(OR($A673="",$O673=""),"",IF($P673=0,"Balanced",IF($Q673="","Reason needed",IF($P673&lt;0,"Short","Over"))))</f>
        <v/>
      </c>
      <c r="U673" s="13">
        <f>IF($A673="","",$H673+$I673+$J673+$K673)</f>
        <v/>
      </c>
      <c r="V673" s="14">
        <f>IF($A673="","",DATE(YEAR($A673),MONTH($A673),1))</f>
        <v/>
      </c>
      <c r="W673" s="7">
        <f>IF($A673="","",$A673&amp;"|"&amp;$B673&amp;"|"&amp;$C673)</f>
        <v/>
      </c>
    </row>
    <row r="674">
      <c r="A674" s="12" t="n"/>
      <c r="B674" s="4" t="n"/>
      <c r="C674" s="4" t="n"/>
      <c r="D674" s="4" t="n"/>
      <c r="E674" s="4" t="n"/>
      <c r="F674" s="5" t="n"/>
      <c r="G674" s="5" t="n"/>
      <c r="H674" s="5" t="n"/>
      <c r="I674" s="5" t="n"/>
      <c r="J674" s="5" t="n"/>
      <c r="K674" s="5" t="n"/>
      <c r="L674" s="5" t="n"/>
      <c r="M674" s="13">
        <f>IF($A674="","",SUMIFS('Petty expenses'!$E$3:$E$1002,'Petty expenses'!$A$3:$A$1002,$A674,'Petty expenses'!$B$3:$B$1002,$B674,'Petty expenses'!$C$3:$C$1002,$C674))</f>
        <v/>
      </c>
      <c r="N674" s="13">
        <f>IF($A674="","",$F674+$H674-$M674)</f>
        <v/>
      </c>
      <c r="O674" s="5" t="n"/>
      <c r="P674" s="13">
        <f>IF(OR($A674="",$O674=""),"",$O674-$N674)</f>
        <v/>
      </c>
      <c r="Q674" s="4" t="n"/>
      <c r="R674" s="5" t="n"/>
      <c r="S674" s="4" t="n"/>
      <c r="T674" s="7">
        <f>IF(OR($A674="",$O674=""),"",IF($P674=0,"Balanced",IF($Q674="","Reason needed",IF($P674&lt;0,"Short","Over"))))</f>
        <v/>
      </c>
      <c r="U674" s="13">
        <f>IF($A674="","",$H674+$I674+$J674+$K674)</f>
        <v/>
      </c>
      <c r="V674" s="14">
        <f>IF($A674="","",DATE(YEAR($A674),MONTH($A674),1))</f>
        <v/>
      </c>
      <c r="W674" s="7">
        <f>IF($A674="","",$A674&amp;"|"&amp;$B674&amp;"|"&amp;$C674)</f>
        <v/>
      </c>
    </row>
    <row r="675">
      <c r="A675" s="12" t="n"/>
      <c r="B675" s="4" t="n"/>
      <c r="C675" s="4" t="n"/>
      <c r="D675" s="4" t="n"/>
      <c r="E675" s="4" t="n"/>
      <c r="F675" s="5" t="n"/>
      <c r="G675" s="5" t="n"/>
      <c r="H675" s="5" t="n"/>
      <c r="I675" s="5" t="n"/>
      <c r="J675" s="5" t="n"/>
      <c r="K675" s="5" t="n"/>
      <c r="L675" s="5" t="n"/>
      <c r="M675" s="13">
        <f>IF($A675="","",SUMIFS('Petty expenses'!$E$3:$E$1002,'Petty expenses'!$A$3:$A$1002,$A675,'Petty expenses'!$B$3:$B$1002,$B675,'Petty expenses'!$C$3:$C$1002,$C675))</f>
        <v/>
      </c>
      <c r="N675" s="13">
        <f>IF($A675="","",$F675+$H675-$M675)</f>
        <v/>
      </c>
      <c r="O675" s="5" t="n"/>
      <c r="P675" s="13">
        <f>IF(OR($A675="",$O675=""),"",$O675-$N675)</f>
        <v/>
      </c>
      <c r="Q675" s="4" t="n"/>
      <c r="R675" s="5" t="n"/>
      <c r="S675" s="4" t="n"/>
      <c r="T675" s="7">
        <f>IF(OR($A675="",$O675=""),"",IF($P675=0,"Balanced",IF($Q675="","Reason needed",IF($P675&lt;0,"Short","Over"))))</f>
        <v/>
      </c>
      <c r="U675" s="13">
        <f>IF($A675="","",$H675+$I675+$J675+$K675)</f>
        <v/>
      </c>
      <c r="V675" s="14">
        <f>IF($A675="","",DATE(YEAR($A675),MONTH($A675),1))</f>
        <v/>
      </c>
      <c r="W675" s="7">
        <f>IF($A675="","",$A675&amp;"|"&amp;$B675&amp;"|"&amp;$C675)</f>
        <v/>
      </c>
    </row>
    <row r="676">
      <c r="A676" s="12" t="n"/>
      <c r="B676" s="4" t="n"/>
      <c r="C676" s="4" t="n"/>
      <c r="D676" s="4" t="n"/>
      <c r="E676" s="4" t="n"/>
      <c r="F676" s="5" t="n"/>
      <c r="G676" s="5" t="n"/>
      <c r="H676" s="5" t="n"/>
      <c r="I676" s="5" t="n"/>
      <c r="J676" s="5" t="n"/>
      <c r="K676" s="5" t="n"/>
      <c r="L676" s="5" t="n"/>
      <c r="M676" s="13">
        <f>IF($A676="","",SUMIFS('Petty expenses'!$E$3:$E$1002,'Petty expenses'!$A$3:$A$1002,$A676,'Petty expenses'!$B$3:$B$1002,$B676,'Petty expenses'!$C$3:$C$1002,$C676))</f>
        <v/>
      </c>
      <c r="N676" s="13">
        <f>IF($A676="","",$F676+$H676-$M676)</f>
        <v/>
      </c>
      <c r="O676" s="5" t="n"/>
      <c r="P676" s="13">
        <f>IF(OR($A676="",$O676=""),"",$O676-$N676)</f>
        <v/>
      </c>
      <c r="Q676" s="4" t="n"/>
      <c r="R676" s="5" t="n"/>
      <c r="S676" s="4" t="n"/>
      <c r="T676" s="7">
        <f>IF(OR($A676="",$O676=""),"",IF($P676=0,"Balanced",IF($Q676="","Reason needed",IF($P676&lt;0,"Short","Over"))))</f>
        <v/>
      </c>
      <c r="U676" s="13">
        <f>IF($A676="","",$H676+$I676+$J676+$K676)</f>
        <v/>
      </c>
      <c r="V676" s="14">
        <f>IF($A676="","",DATE(YEAR($A676),MONTH($A676),1))</f>
        <v/>
      </c>
      <c r="W676" s="7">
        <f>IF($A676="","",$A676&amp;"|"&amp;$B676&amp;"|"&amp;$C676)</f>
        <v/>
      </c>
    </row>
    <row r="677">
      <c r="A677" s="12" t="n"/>
      <c r="B677" s="4" t="n"/>
      <c r="C677" s="4" t="n"/>
      <c r="D677" s="4" t="n"/>
      <c r="E677" s="4" t="n"/>
      <c r="F677" s="5" t="n"/>
      <c r="G677" s="5" t="n"/>
      <c r="H677" s="5" t="n"/>
      <c r="I677" s="5" t="n"/>
      <c r="J677" s="5" t="n"/>
      <c r="K677" s="5" t="n"/>
      <c r="L677" s="5" t="n"/>
      <c r="M677" s="13">
        <f>IF($A677="","",SUMIFS('Petty expenses'!$E$3:$E$1002,'Petty expenses'!$A$3:$A$1002,$A677,'Petty expenses'!$B$3:$B$1002,$B677,'Petty expenses'!$C$3:$C$1002,$C677))</f>
        <v/>
      </c>
      <c r="N677" s="13">
        <f>IF($A677="","",$F677+$H677-$M677)</f>
        <v/>
      </c>
      <c r="O677" s="5" t="n"/>
      <c r="P677" s="13">
        <f>IF(OR($A677="",$O677=""),"",$O677-$N677)</f>
        <v/>
      </c>
      <c r="Q677" s="4" t="n"/>
      <c r="R677" s="5" t="n"/>
      <c r="S677" s="4" t="n"/>
      <c r="T677" s="7">
        <f>IF(OR($A677="",$O677=""),"",IF($P677=0,"Balanced",IF($Q677="","Reason needed",IF($P677&lt;0,"Short","Over"))))</f>
        <v/>
      </c>
      <c r="U677" s="13">
        <f>IF($A677="","",$H677+$I677+$J677+$K677)</f>
        <v/>
      </c>
      <c r="V677" s="14">
        <f>IF($A677="","",DATE(YEAR($A677),MONTH($A677),1))</f>
        <v/>
      </c>
      <c r="W677" s="7">
        <f>IF($A677="","",$A677&amp;"|"&amp;$B677&amp;"|"&amp;$C677)</f>
        <v/>
      </c>
    </row>
    <row r="678">
      <c r="A678" s="12" t="n"/>
      <c r="B678" s="4" t="n"/>
      <c r="C678" s="4" t="n"/>
      <c r="D678" s="4" t="n"/>
      <c r="E678" s="4" t="n"/>
      <c r="F678" s="5" t="n"/>
      <c r="G678" s="5" t="n"/>
      <c r="H678" s="5" t="n"/>
      <c r="I678" s="5" t="n"/>
      <c r="J678" s="5" t="n"/>
      <c r="K678" s="5" t="n"/>
      <c r="L678" s="5" t="n"/>
      <c r="M678" s="13">
        <f>IF($A678="","",SUMIFS('Petty expenses'!$E$3:$E$1002,'Petty expenses'!$A$3:$A$1002,$A678,'Petty expenses'!$B$3:$B$1002,$B678,'Petty expenses'!$C$3:$C$1002,$C678))</f>
        <v/>
      </c>
      <c r="N678" s="13">
        <f>IF($A678="","",$F678+$H678-$M678)</f>
        <v/>
      </c>
      <c r="O678" s="5" t="n"/>
      <c r="P678" s="13">
        <f>IF(OR($A678="",$O678=""),"",$O678-$N678)</f>
        <v/>
      </c>
      <c r="Q678" s="4" t="n"/>
      <c r="R678" s="5" t="n"/>
      <c r="S678" s="4" t="n"/>
      <c r="T678" s="7">
        <f>IF(OR($A678="",$O678=""),"",IF($P678=0,"Balanced",IF($Q678="","Reason needed",IF($P678&lt;0,"Short","Over"))))</f>
        <v/>
      </c>
      <c r="U678" s="13">
        <f>IF($A678="","",$H678+$I678+$J678+$K678)</f>
        <v/>
      </c>
      <c r="V678" s="14">
        <f>IF($A678="","",DATE(YEAR($A678),MONTH($A678),1))</f>
        <v/>
      </c>
      <c r="W678" s="7">
        <f>IF($A678="","",$A678&amp;"|"&amp;$B678&amp;"|"&amp;$C678)</f>
        <v/>
      </c>
    </row>
    <row r="679">
      <c r="A679" s="12" t="n"/>
      <c r="B679" s="4" t="n"/>
      <c r="C679" s="4" t="n"/>
      <c r="D679" s="4" t="n"/>
      <c r="E679" s="4" t="n"/>
      <c r="F679" s="5" t="n"/>
      <c r="G679" s="5" t="n"/>
      <c r="H679" s="5" t="n"/>
      <c r="I679" s="5" t="n"/>
      <c r="J679" s="5" t="n"/>
      <c r="K679" s="5" t="n"/>
      <c r="L679" s="5" t="n"/>
      <c r="M679" s="13">
        <f>IF($A679="","",SUMIFS('Petty expenses'!$E$3:$E$1002,'Petty expenses'!$A$3:$A$1002,$A679,'Petty expenses'!$B$3:$B$1002,$B679,'Petty expenses'!$C$3:$C$1002,$C679))</f>
        <v/>
      </c>
      <c r="N679" s="13">
        <f>IF($A679="","",$F679+$H679-$M679)</f>
        <v/>
      </c>
      <c r="O679" s="5" t="n"/>
      <c r="P679" s="13">
        <f>IF(OR($A679="",$O679=""),"",$O679-$N679)</f>
        <v/>
      </c>
      <c r="Q679" s="4" t="n"/>
      <c r="R679" s="5" t="n"/>
      <c r="S679" s="4" t="n"/>
      <c r="T679" s="7">
        <f>IF(OR($A679="",$O679=""),"",IF($P679=0,"Balanced",IF($Q679="","Reason needed",IF($P679&lt;0,"Short","Over"))))</f>
        <v/>
      </c>
      <c r="U679" s="13">
        <f>IF($A679="","",$H679+$I679+$J679+$K679)</f>
        <v/>
      </c>
      <c r="V679" s="14">
        <f>IF($A679="","",DATE(YEAR($A679),MONTH($A679),1))</f>
        <v/>
      </c>
      <c r="W679" s="7">
        <f>IF($A679="","",$A679&amp;"|"&amp;$B679&amp;"|"&amp;$C679)</f>
        <v/>
      </c>
    </row>
    <row r="680">
      <c r="A680" s="12" t="n"/>
      <c r="B680" s="4" t="n"/>
      <c r="C680" s="4" t="n"/>
      <c r="D680" s="4" t="n"/>
      <c r="E680" s="4" t="n"/>
      <c r="F680" s="5" t="n"/>
      <c r="G680" s="5" t="n"/>
      <c r="H680" s="5" t="n"/>
      <c r="I680" s="5" t="n"/>
      <c r="J680" s="5" t="n"/>
      <c r="K680" s="5" t="n"/>
      <c r="L680" s="5" t="n"/>
      <c r="M680" s="13">
        <f>IF($A680="","",SUMIFS('Petty expenses'!$E$3:$E$1002,'Petty expenses'!$A$3:$A$1002,$A680,'Petty expenses'!$B$3:$B$1002,$B680,'Petty expenses'!$C$3:$C$1002,$C680))</f>
        <v/>
      </c>
      <c r="N680" s="13">
        <f>IF($A680="","",$F680+$H680-$M680)</f>
        <v/>
      </c>
      <c r="O680" s="5" t="n"/>
      <c r="P680" s="13">
        <f>IF(OR($A680="",$O680=""),"",$O680-$N680)</f>
        <v/>
      </c>
      <c r="Q680" s="4" t="n"/>
      <c r="R680" s="5" t="n"/>
      <c r="S680" s="4" t="n"/>
      <c r="T680" s="7">
        <f>IF(OR($A680="",$O680=""),"",IF($P680=0,"Balanced",IF($Q680="","Reason needed",IF($P680&lt;0,"Short","Over"))))</f>
        <v/>
      </c>
      <c r="U680" s="13">
        <f>IF($A680="","",$H680+$I680+$J680+$K680)</f>
        <v/>
      </c>
      <c r="V680" s="14">
        <f>IF($A680="","",DATE(YEAR($A680),MONTH($A680),1))</f>
        <v/>
      </c>
      <c r="W680" s="7">
        <f>IF($A680="","",$A680&amp;"|"&amp;$B680&amp;"|"&amp;$C680)</f>
        <v/>
      </c>
    </row>
    <row r="681">
      <c r="A681" s="12" t="n"/>
      <c r="B681" s="4" t="n"/>
      <c r="C681" s="4" t="n"/>
      <c r="D681" s="4" t="n"/>
      <c r="E681" s="4" t="n"/>
      <c r="F681" s="5" t="n"/>
      <c r="G681" s="5" t="n"/>
      <c r="H681" s="5" t="n"/>
      <c r="I681" s="5" t="n"/>
      <c r="J681" s="5" t="n"/>
      <c r="K681" s="5" t="n"/>
      <c r="L681" s="5" t="n"/>
      <c r="M681" s="13">
        <f>IF($A681="","",SUMIFS('Petty expenses'!$E$3:$E$1002,'Petty expenses'!$A$3:$A$1002,$A681,'Petty expenses'!$B$3:$B$1002,$B681,'Petty expenses'!$C$3:$C$1002,$C681))</f>
        <v/>
      </c>
      <c r="N681" s="13">
        <f>IF($A681="","",$F681+$H681-$M681)</f>
        <v/>
      </c>
      <c r="O681" s="5" t="n"/>
      <c r="P681" s="13">
        <f>IF(OR($A681="",$O681=""),"",$O681-$N681)</f>
        <v/>
      </c>
      <c r="Q681" s="4" t="n"/>
      <c r="R681" s="5" t="n"/>
      <c r="S681" s="4" t="n"/>
      <c r="T681" s="7">
        <f>IF(OR($A681="",$O681=""),"",IF($P681=0,"Balanced",IF($Q681="","Reason needed",IF($P681&lt;0,"Short","Over"))))</f>
        <v/>
      </c>
      <c r="U681" s="13">
        <f>IF($A681="","",$H681+$I681+$J681+$K681)</f>
        <v/>
      </c>
      <c r="V681" s="14">
        <f>IF($A681="","",DATE(YEAR($A681),MONTH($A681),1))</f>
        <v/>
      </c>
      <c r="W681" s="7">
        <f>IF($A681="","",$A681&amp;"|"&amp;$B681&amp;"|"&amp;$C681)</f>
        <v/>
      </c>
    </row>
    <row r="682">
      <c r="A682" s="12" t="n"/>
      <c r="B682" s="4" t="n"/>
      <c r="C682" s="4" t="n"/>
      <c r="D682" s="4" t="n"/>
      <c r="E682" s="4" t="n"/>
      <c r="F682" s="5" t="n"/>
      <c r="G682" s="5" t="n"/>
      <c r="H682" s="5" t="n"/>
      <c r="I682" s="5" t="n"/>
      <c r="J682" s="5" t="n"/>
      <c r="K682" s="5" t="n"/>
      <c r="L682" s="5" t="n"/>
      <c r="M682" s="13">
        <f>IF($A682="","",SUMIFS('Petty expenses'!$E$3:$E$1002,'Petty expenses'!$A$3:$A$1002,$A682,'Petty expenses'!$B$3:$B$1002,$B682,'Petty expenses'!$C$3:$C$1002,$C682))</f>
        <v/>
      </c>
      <c r="N682" s="13">
        <f>IF($A682="","",$F682+$H682-$M682)</f>
        <v/>
      </c>
      <c r="O682" s="5" t="n"/>
      <c r="P682" s="13">
        <f>IF(OR($A682="",$O682=""),"",$O682-$N682)</f>
        <v/>
      </c>
      <c r="Q682" s="4" t="n"/>
      <c r="R682" s="5" t="n"/>
      <c r="S682" s="4" t="n"/>
      <c r="T682" s="7">
        <f>IF(OR($A682="",$O682=""),"",IF($P682=0,"Balanced",IF($Q682="","Reason needed",IF($P682&lt;0,"Short","Over"))))</f>
        <v/>
      </c>
      <c r="U682" s="13">
        <f>IF($A682="","",$H682+$I682+$J682+$K682)</f>
        <v/>
      </c>
      <c r="V682" s="14">
        <f>IF($A682="","",DATE(YEAR($A682),MONTH($A682),1))</f>
        <v/>
      </c>
      <c r="W682" s="7">
        <f>IF($A682="","",$A682&amp;"|"&amp;$B682&amp;"|"&amp;$C682)</f>
        <v/>
      </c>
    </row>
    <row r="683">
      <c r="A683" s="12" t="n"/>
      <c r="B683" s="4" t="n"/>
      <c r="C683" s="4" t="n"/>
      <c r="D683" s="4" t="n"/>
      <c r="E683" s="4" t="n"/>
      <c r="F683" s="5" t="n"/>
      <c r="G683" s="5" t="n"/>
      <c r="H683" s="5" t="n"/>
      <c r="I683" s="5" t="n"/>
      <c r="J683" s="5" t="n"/>
      <c r="K683" s="5" t="n"/>
      <c r="L683" s="5" t="n"/>
      <c r="M683" s="13">
        <f>IF($A683="","",SUMIFS('Petty expenses'!$E$3:$E$1002,'Petty expenses'!$A$3:$A$1002,$A683,'Petty expenses'!$B$3:$B$1002,$B683,'Petty expenses'!$C$3:$C$1002,$C683))</f>
        <v/>
      </c>
      <c r="N683" s="13">
        <f>IF($A683="","",$F683+$H683-$M683)</f>
        <v/>
      </c>
      <c r="O683" s="5" t="n"/>
      <c r="P683" s="13">
        <f>IF(OR($A683="",$O683=""),"",$O683-$N683)</f>
        <v/>
      </c>
      <c r="Q683" s="4" t="n"/>
      <c r="R683" s="5" t="n"/>
      <c r="S683" s="4" t="n"/>
      <c r="T683" s="7">
        <f>IF(OR($A683="",$O683=""),"",IF($P683=0,"Balanced",IF($Q683="","Reason needed",IF($P683&lt;0,"Short","Over"))))</f>
        <v/>
      </c>
      <c r="U683" s="13">
        <f>IF($A683="","",$H683+$I683+$J683+$K683)</f>
        <v/>
      </c>
      <c r="V683" s="14">
        <f>IF($A683="","",DATE(YEAR($A683),MONTH($A683),1))</f>
        <v/>
      </c>
      <c r="W683" s="7">
        <f>IF($A683="","",$A683&amp;"|"&amp;$B683&amp;"|"&amp;$C683)</f>
        <v/>
      </c>
    </row>
    <row r="684">
      <c r="A684" s="12" t="n"/>
      <c r="B684" s="4" t="n"/>
      <c r="C684" s="4" t="n"/>
      <c r="D684" s="4" t="n"/>
      <c r="E684" s="4" t="n"/>
      <c r="F684" s="5" t="n"/>
      <c r="G684" s="5" t="n"/>
      <c r="H684" s="5" t="n"/>
      <c r="I684" s="5" t="n"/>
      <c r="J684" s="5" t="n"/>
      <c r="K684" s="5" t="n"/>
      <c r="L684" s="5" t="n"/>
      <c r="M684" s="13">
        <f>IF($A684="","",SUMIFS('Petty expenses'!$E$3:$E$1002,'Petty expenses'!$A$3:$A$1002,$A684,'Petty expenses'!$B$3:$B$1002,$B684,'Petty expenses'!$C$3:$C$1002,$C684))</f>
        <v/>
      </c>
      <c r="N684" s="13">
        <f>IF($A684="","",$F684+$H684-$M684)</f>
        <v/>
      </c>
      <c r="O684" s="5" t="n"/>
      <c r="P684" s="13">
        <f>IF(OR($A684="",$O684=""),"",$O684-$N684)</f>
        <v/>
      </c>
      <c r="Q684" s="4" t="n"/>
      <c r="R684" s="5" t="n"/>
      <c r="S684" s="4" t="n"/>
      <c r="T684" s="7">
        <f>IF(OR($A684="",$O684=""),"",IF($P684=0,"Balanced",IF($Q684="","Reason needed",IF($P684&lt;0,"Short","Over"))))</f>
        <v/>
      </c>
      <c r="U684" s="13">
        <f>IF($A684="","",$H684+$I684+$J684+$K684)</f>
        <v/>
      </c>
      <c r="V684" s="14">
        <f>IF($A684="","",DATE(YEAR($A684),MONTH($A684),1))</f>
        <v/>
      </c>
      <c r="W684" s="7">
        <f>IF($A684="","",$A684&amp;"|"&amp;$B684&amp;"|"&amp;$C684)</f>
        <v/>
      </c>
    </row>
    <row r="685">
      <c r="A685" s="12" t="n"/>
      <c r="B685" s="4" t="n"/>
      <c r="C685" s="4" t="n"/>
      <c r="D685" s="4" t="n"/>
      <c r="E685" s="4" t="n"/>
      <c r="F685" s="5" t="n"/>
      <c r="G685" s="5" t="n"/>
      <c r="H685" s="5" t="n"/>
      <c r="I685" s="5" t="n"/>
      <c r="J685" s="5" t="n"/>
      <c r="K685" s="5" t="n"/>
      <c r="L685" s="5" t="n"/>
      <c r="M685" s="13">
        <f>IF($A685="","",SUMIFS('Petty expenses'!$E$3:$E$1002,'Petty expenses'!$A$3:$A$1002,$A685,'Petty expenses'!$B$3:$B$1002,$B685,'Petty expenses'!$C$3:$C$1002,$C685))</f>
        <v/>
      </c>
      <c r="N685" s="13">
        <f>IF($A685="","",$F685+$H685-$M685)</f>
        <v/>
      </c>
      <c r="O685" s="5" t="n"/>
      <c r="P685" s="13">
        <f>IF(OR($A685="",$O685=""),"",$O685-$N685)</f>
        <v/>
      </c>
      <c r="Q685" s="4" t="n"/>
      <c r="R685" s="5" t="n"/>
      <c r="S685" s="4" t="n"/>
      <c r="T685" s="7">
        <f>IF(OR($A685="",$O685=""),"",IF($P685=0,"Balanced",IF($Q685="","Reason needed",IF($P685&lt;0,"Short","Over"))))</f>
        <v/>
      </c>
      <c r="U685" s="13">
        <f>IF($A685="","",$H685+$I685+$J685+$K685)</f>
        <v/>
      </c>
      <c r="V685" s="14">
        <f>IF($A685="","",DATE(YEAR($A685),MONTH($A685),1))</f>
        <v/>
      </c>
      <c r="W685" s="7">
        <f>IF($A685="","",$A685&amp;"|"&amp;$B685&amp;"|"&amp;$C685)</f>
        <v/>
      </c>
    </row>
    <row r="686">
      <c r="A686" s="12" t="n"/>
      <c r="B686" s="4" t="n"/>
      <c r="C686" s="4" t="n"/>
      <c r="D686" s="4" t="n"/>
      <c r="E686" s="4" t="n"/>
      <c r="F686" s="5" t="n"/>
      <c r="G686" s="5" t="n"/>
      <c r="H686" s="5" t="n"/>
      <c r="I686" s="5" t="n"/>
      <c r="J686" s="5" t="n"/>
      <c r="K686" s="5" t="n"/>
      <c r="L686" s="5" t="n"/>
      <c r="M686" s="13">
        <f>IF($A686="","",SUMIFS('Petty expenses'!$E$3:$E$1002,'Petty expenses'!$A$3:$A$1002,$A686,'Petty expenses'!$B$3:$B$1002,$B686,'Petty expenses'!$C$3:$C$1002,$C686))</f>
        <v/>
      </c>
      <c r="N686" s="13">
        <f>IF($A686="","",$F686+$H686-$M686)</f>
        <v/>
      </c>
      <c r="O686" s="5" t="n"/>
      <c r="P686" s="13">
        <f>IF(OR($A686="",$O686=""),"",$O686-$N686)</f>
        <v/>
      </c>
      <c r="Q686" s="4" t="n"/>
      <c r="R686" s="5" t="n"/>
      <c r="S686" s="4" t="n"/>
      <c r="T686" s="7">
        <f>IF(OR($A686="",$O686=""),"",IF($P686=0,"Balanced",IF($Q686="","Reason needed",IF($P686&lt;0,"Short","Over"))))</f>
        <v/>
      </c>
      <c r="U686" s="13">
        <f>IF($A686="","",$H686+$I686+$J686+$K686)</f>
        <v/>
      </c>
      <c r="V686" s="14">
        <f>IF($A686="","",DATE(YEAR($A686),MONTH($A686),1))</f>
        <v/>
      </c>
      <c r="W686" s="7">
        <f>IF($A686="","",$A686&amp;"|"&amp;$B686&amp;"|"&amp;$C686)</f>
        <v/>
      </c>
    </row>
    <row r="687">
      <c r="A687" s="12" t="n"/>
      <c r="B687" s="4" t="n"/>
      <c r="C687" s="4" t="n"/>
      <c r="D687" s="4" t="n"/>
      <c r="E687" s="4" t="n"/>
      <c r="F687" s="5" t="n"/>
      <c r="G687" s="5" t="n"/>
      <c r="H687" s="5" t="n"/>
      <c r="I687" s="5" t="n"/>
      <c r="J687" s="5" t="n"/>
      <c r="K687" s="5" t="n"/>
      <c r="L687" s="5" t="n"/>
      <c r="M687" s="13">
        <f>IF($A687="","",SUMIFS('Petty expenses'!$E$3:$E$1002,'Petty expenses'!$A$3:$A$1002,$A687,'Petty expenses'!$B$3:$B$1002,$B687,'Petty expenses'!$C$3:$C$1002,$C687))</f>
        <v/>
      </c>
      <c r="N687" s="13">
        <f>IF($A687="","",$F687+$H687-$M687)</f>
        <v/>
      </c>
      <c r="O687" s="5" t="n"/>
      <c r="P687" s="13">
        <f>IF(OR($A687="",$O687=""),"",$O687-$N687)</f>
        <v/>
      </c>
      <c r="Q687" s="4" t="n"/>
      <c r="R687" s="5" t="n"/>
      <c r="S687" s="4" t="n"/>
      <c r="T687" s="7">
        <f>IF(OR($A687="",$O687=""),"",IF($P687=0,"Balanced",IF($Q687="","Reason needed",IF($P687&lt;0,"Short","Over"))))</f>
        <v/>
      </c>
      <c r="U687" s="13">
        <f>IF($A687="","",$H687+$I687+$J687+$K687)</f>
        <v/>
      </c>
      <c r="V687" s="14">
        <f>IF($A687="","",DATE(YEAR($A687),MONTH($A687),1))</f>
        <v/>
      </c>
      <c r="W687" s="7">
        <f>IF($A687="","",$A687&amp;"|"&amp;$B687&amp;"|"&amp;$C687)</f>
        <v/>
      </c>
    </row>
    <row r="688">
      <c r="A688" s="12" t="n"/>
      <c r="B688" s="4" t="n"/>
      <c r="C688" s="4" t="n"/>
      <c r="D688" s="4" t="n"/>
      <c r="E688" s="4" t="n"/>
      <c r="F688" s="5" t="n"/>
      <c r="G688" s="5" t="n"/>
      <c r="H688" s="5" t="n"/>
      <c r="I688" s="5" t="n"/>
      <c r="J688" s="5" t="n"/>
      <c r="K688" s="5" t="n"/>
      <c r="L688" s="5" t="n"/>
      <c r="M688" s="13">
        <f>IF($A688="","",SUMIFS('Petty expenses'!$E$3:$E$1002,'Petty expenses'!$A$3:$A$1002,$A688,'Petty expenses'!$B$3:$B$1002,$B688,'Petty expenses'!$C$3:$C$1002,$C688))</f>
        <v/>
      </c>
      <c r="N688" s="13">
        <f>IF($A688="","",$F688+$H688-$M688)</f>
        <v/>
      </c>
      <c r="O688" s="5" t="n"/>
      <c r="P688" s="13">
        <f>IF(OR($A688="",$O688=""),"",$O688-$N688)</f>
        <v/>
      </c>
      <c r="Q688" s="4" t="n"/>
      <c r="R688" s="5" t="n"/>
      <c r="S688" s="4" t="n"/>
      <c r="T688" s="7">
        <f>IF(OR($A688="",$O688=""),"",IF($P688=0,"Balanced",IF($Q688="","Reason needed",IF($P688&lt;0,"Short","Over"))))</f>
        <v/>
      </c>
      <c r="U688" s="13">
        <f>IF($A688="","",$H688+$I688+$J688+$K688)</f>
        <v/>
      </c>
      <c r="V688" s="14">
        <f>IF($A688="","",DATE(YEAR($A688),MONTH($A688),1))</f>
        <v/>
      </c>
      <c r="W688" s="7">
        <f>IF($A688="","",$A688&amp;"|"&amp;$B688&amp;"|"&amp;$C688)</f>
        <v/>
      </c>
    </row>
    <row r="689">
      <c r="A689" s="12" t="n"/>
      <c r="B689" s="4" t="n"/>
      <c r="C689" s="4" t="n"/>
      <c r="D689" s="4" t="n"/>
      <c r="E689" s="4" t="n"/>
      <c r="F689" s="5" t="n"/>
      <c r="G689" s="5" t="n"/>
      <c r="H689" s="5" t="n"/>
      <c r="I689" s="5" t="n"/>
      <c r="J689" s="5" t="n"/>
      <c r="K689" s="5" t="n"/>
      <c r="L689" s="5" t="n"/>
      <c r="M689" s="13">
        <f>IF($A689="","",SUMIFS('Petty expenses'!$E$3:$E$1002,'Petty expenses'!$A$3:$A$1002,$A689,'Petty expenses'!$B$3:$B$1002,$B689,'Petty expenses'!$C$3:$C$1002,$C689))</f>
        <v/>
      </c>
      <c r="N689" s="13">
        <f>IF($A689="","",$F689+$H689-$M689)</f>
        <v/>
      </c>
      <c r="O689" s="5" t="n"/>
      <c r="P689" s="13">
        <f>IF(OR($A689="",$O689=""),"",$O689-$N689)</f>
        <v/>
      </c>
      <c r="Q689" s="4" t="n"/>
      <c r="R689" s="5" t="n"/>
      <c r="S689" s="4" t="n"/>
      <c r="T689" s="7">
        <f>IF(OR($A689="",$O689=""),"",IF($P689=0,"Balanced",IF($Q689="","Reason needed",IF($P689&lt;0,"Short","Over"))))</f>
        <v/>
      </c>
      <c r="U689" s="13">
        <f>IF($A689="","",$H689+$I689+$J689+$K689)</f>
        <v/>
      </c>
      <c r="V689" s="14">
        <f>IF($A689="","",DATE(YEAR($A689),MONTH($A689),1))</f>
        <v/>
      </c>
      <c r="W689" s="7">
        <f>IF($A689="","",$A689&amp;"|"&amp;$B689&amp;"|"&amp;$C689)</f>
        <v/>
      </c>
    </row>
    <row r="690">
      <c r="A690" s="12" t="n"/>
      <c r="B690" s="4" t="n"/>
      <c r="C690" s="4" t="n"/>
      <c r="D690" s="4" t="n"/>
      <c r="E690" s="4" t="n"/>
      <c r="F690" s="5" t="n"/>
      <c r="G690" s="5" t="n"/>
      <c r="H690" s="5" t="n"/>
      <c r="I690" s="5" t="n"/>
      <c r="J690" s="5" t="n"/>
      <c r="K690" s="5" t="n"/>
      <c r="L690" s="5" t="n"/>
      <c r="M690" s="13">
        <f>IF($A690="","",SUMIFS('Petty expenses'!$E$3:$E$1002,'Petty expenses'!$A$3:$A$1002,$A690,'Petty expenses'!$B$3:$B$1002,$B690,'Petty expenses'!$C$3:$C$1002,$C690))</f>
        <v/>
      </c>
      <c r="N690" s="13">
        <f>IF($A690="","",$F690+$H690-$M690)</f>
        <v/>
      </c>
      <c r="O690" s="5" t="n"/>
      <c r="P690" s="13">
        <f>IF(OR($A690="",$O690=""),"",$O690-$N690)</f>
        <v/>
      </c>
      <c r="Q690" s="4" t="n"/>
      <c r="R690" s="5" t="n"/>
      <c r="S690" s="4" t="n"/>
      <c r="T690" s="7">
        <f>IF(OR($A690="",$O690=""),"",IF($P690=0,"Balanced",IF($Q690="","Reason needed",IF($P690&lt;0,"Short","Over"))))</f>
        <v/>
      </c>
      <c r="U690" s="13">
        <f>IF($A690="","",$H690+$I690+$J690+$K690)</f>
        <v/>
      </c>
      <c r="V690" s="14">
        <f>IF($A690="","",DATE(YEAR($A690),MONTH($A690),1))</f>
        <v/>
      </c>
      <c r="W690" s="7">
        <f>IF($A690="","",$A690&amp;"|"&amp;$B690&amp;"|"&amp;$C690)</f>
        <v/>
      </c>
    </row>
    <row r="691">
      <c r="A691" s="12" t="n"/>
      <c r="B691" s="4" t="n"/>
      <c r="C691" s="4" t="n"/>
      <c r="D691" s="4" t="n"/>
      <c r="E691" s="4" t="n"/>
      <c r="F691" s="5" t="n"/>
      <c r="G691" s="5" t="n"/>
      <c r="H691" s="5" t="n"/>
      <c r="I691" s="5" t="n"/>
      <c r="J691" s="5" t="n"/>
      <c r="K691" s="5" t="n"/>
      <c r="L691" s="5" t="n"/>
      <c r="M691" s="13">
        <f>IF($A691="","",SUMIFS('Petty expenses'!$E$3:$E$1002,'Petty expenses'!$A$3:$A$1002,$A691,'Petty expenses'!$B$3:$B$1002,$B691,'Petty expenses'!$C$3:$C$1002,$C691))</f>
        <v/>
      </c>
      <c r="N691" s="13">
        <f>IF($A691="","",$F691+$H691-$M691)</f>
        <v/>
      </c>
      <c r="O691" s="5" t="n"/>
      <c r="P691" s="13">
        <f>IF(OR($A691="",$O691=""),"",$O691-$N691)</f>
        <v/>
      </c>
      <c r="Q691" s="4" t="n"/>
      <c r="R691" s="5" t="n"/>
      <c r="S691" s="4" t="n"/>
      <c r="T691" s="7">
        <f>IF(OR($A691="",$O691=""),"",IF($P691=0,"Balanced",IF($Q691="","Reason needed",IF($P691&lt;0,"Short","Over"))))</f>
        <v/>
      </c>
      <c r="U691" s="13">
        <f>IF($A691="","",$H691+$I691+$J691+$K691)</f>
        <v/>
      </c>
      <c r="V691" s="14">
        <f>IF($A691="","",DATE(YEAR($A691),MONTH($A691),1))</f>
        <v/>
      </c>
      <c r="W691" s="7">
        <f>IF($A691="","",$A691&amp;"|"&amp;$B691&amp;"|"&amp;$C691)</f>
        <v/>
      </c>
    </row>
    <row r="692">
      <c r="A692" s="12" t="n"/>
      <c r="B692" s="4" t="n"/>
      <c r="C692" s="4" t="n"/>
      <c r="D692" s="4" t="n"/>
      <c r="E692" s="4" t="n"/>
      <c r="F692" s="5" t="n"/>
      <c r="G692" s="5" t="n"/>
      <c r="H692" s="5" t="n"/>
      <c r="I692" s="5" t="n"/>
      <c r="J692" s="5" t="n"/>
      <c r="K692" s="5" t="n"/>
      <c r="L692" s="5" t="n"/>
      <c r="M692" s="13">
        <f>IF($A692="","",SUMIFS('Petty expenses'!$E$3:$E$1002,'Petty expenses'!$A$3:$A$1002,$A692,'Petty expenses'!$B$3:$B$1002,$B692,'Petty expenses'!$C$3:$C$1002,$C692))</f>
        <v/>
      </c>
      <c r="N692" s="13">
        <f>IF($A692="","",$F692+$H692-$M692)</f>
        <v/>
      </c>
      <c r="O692" s="5" t="n"/>
      <c r="P692" s="13">
        <f>IF(OR($A692="",$O692=""),"",$O692-$N692)</f>
        <v/>
      </c>
      <c r="Q692" s="4" t="n"/>
      <c r="R692" s="5" t="n"/>
      <c r="S692" s="4" t="n"/>
      <c r="T692" s="7">
        <f>IF(OR($A692="",$O692=""),"",IF($P692=0,"Balanced",IF($Q692="","Reason needed",IF($P692&lt;0,"Short","Over"))))</f>
        <v/>
      </c>
      <c r="U692" s="13">
        <f>IF($A692="","",$H692+$I692+$J692+$K692)</f>
        <v/>
      </c>
      <c r="V692" s="14">
        <f>IF($A692="","",DATE(YEAR($A692),MONTH($A692),1))</f>
        <v/>
      </c>
      <c r="W692" s="7">
        <f>IF($A692="","",$A692&amp;"|"&amp;$B692&amp;"|"&amp;$C692)</f>
        <v/>
      </c>
    </row>
    <row r="693">
      <c r="A693" s="12" t="n"/>
      <c r="B693" s="4" t="n"/>
      <c r="C693" s="4" t="n"/>
      <c r="D693" s="4" t="n"/>
      <c r="E693" s="4" t="n"/>
      <c r="F693" s="5" t="n"/>
      <c r="G693" s="5" t="n"/>
      <c r="H693" s="5" t="n"/>
      <c r="I693" s="5" t="n"/>
      <c r="J693" s="5" t="n"/>
      <c r="K693" s="5" t="n"/>
      <c r="L693" s="5" t="n"/>
      <c r="M693" s="13">
        <f>IF($A693="","",SUMIFS('Petty expenses'!$E$3:$E$1002,'Petty expenses'!$A$3:$A$1002,$A693,'Petty expenses'!$B$3:$B$1002,$B693,'Petty expenses'!$C$3:$C$1002,$C693))</f>
        <v/>
      </c>
      <c r="N693" s="13">
        <f>IF($A693="","",$F693+$H693-$M693)</f>
        <v/>
      </c>
      <c r="O693" s="5" t="n"/>
      <c r="P693" s="13">
        <f>IF(OR($A693="",$O693=""),"",$O693-$N693)</f>
        <v/>
      </c>
      <c r="Q693" s="4" t="n"/>
      <c r="R693" s="5" t="n"/>
      <c r="S693" s="4" t="n"/>
      <c r="T693" s="7">
        <f>IF(OR($A693="",$O693=""),"",IF($P693=0,"Balanced",IF($Q693="","Reason needed",IF($P693&lt;0,"Short","Over"))))</f>
        <v/>
      </c>
      <c r="U693" s="13">
        <f>IF($A693="","",$H693+$I693+$J693+$K693)</f>
        <v/>
      </c>
      <c r="V693" s="14">
        <f>IF($A693="","",DATE(YEAR($A693),MONTH($A693),1))</f>
        <v/>
      </c>
      <c r="W693" s="7">
        <f>IF($A693="","",$A693&amp;"|"&amp;$B693&amp;"|"&amp;$C693)</f>
        <v/>
      </c>
    </row>
    <row r="694">
      <c r="A694" s="12" t="n"/>
      <c r="B694" s="4" t="n"/>
      <c r="C694" s="4" t="n"/>
      <c r="D694" s="4" t="n"/>
      <c r="E694" s="4" t="n"/>
      <c r="F694" s="5" t="n"/>
      <c r="G694" s="5" t="n"/>
      <c r="H694" s="5" t="n"/>
      <c r="I694" s="5" t="n"/>
      <c r="J694" s="5" t="n"/>
      <c r="K694" s="5" t="n"/>
      <c r="L694" s="5" t="n"/>
      <c r="M694" s="13">
        <f>IF($A694="","",SUMIFS('Petty expenses'!$E$3:$E$1002,'Petty expenses'!$A$3:$A$1002,$A694,'Petty expenses'!$B$3:$B$1002,$B694,'Petty expenses'!$C$3:$C$1002,$C694))</f>
        <v/>
      </c>
      <c r="N694" s="13">
        <f>IF($A694="","",$F694+$H694-$M694)</f>
        <v/>
      </c>
      <c r="O694" s="5" t="n"/>
      <c r="P694" s="13">
        <f>IF(OR($A694="",$O694=""),"",$O694-$N694)</f>
        <v/>
      </c>
      <c r="Q694" s="4" t="n"/>
      <c r="R694" s="5" t="n"/>
      <c r="S694" s="4" t="n"/>
      <c r="T694" s="7">
        <f>IF(OR($A694="",$O694=""),"",IF($P694=0,"Balanced",IF($Q694="","Reason needed",IF($P694&lt;0,"Short","Over"))))</f>
        <v/>
      </c>
      <c r="U694" s="13">
        <f>IF($A694="","",$H694+$I694+$J694+$K694)</f>
        <v/>
      </c>
      <c r="V694" s="14">
        <f>IF($A694="","",DATE(YEAR($A694),MONTH($A694),1))</f>
        <v/>
      </c>
      <c r="W694" s="7">
        <f>IF($A694="","",$A694&amp;"|"&amp;$B694&amp;"|"&amp;$C694)</f>
        <v/>
      </c>
    </row>
    <row r="695">
      <c r="A695" s="12" t="n"/>
      <c r="B695" s="4" t="n"/>
      <c r="C695" s="4" t="n"/>
      <c r="D695" s="4" t="n"/>
      <c r="E695" s="4" t="n"/>
      <c r="F695" s="5" t="n"/>
      <c r="G695" s="5" t="n"/>
      <c r="H695" s="5" t="n"/>
      <c r="I695" s="5" t="n"/>
      <c r="J695" s="5" t="n"/>
      <c r="K695" s="5" t="n"/>
      <c r="L695" s="5" t="n"/>
      <c r="M695" s="13">
        <f>IF($A695="","",SUMIFS('Petty expenses'!$E$3:$E$1002,'Petty expenses'!$A$3:$A$1002,$A695,'Petty expenses'!$B$3:$B$1002,$B695,'Petty expenses'!$C$3:$C$1002,$C695))</f>
        <v/>
      </c>
      <c r="N695" s="13">
        <f>IF($A695="","",$F695+$H695-$M695)</f>
        <v/>
      </c>
      <c r="O695" s="5" t="n"/>
      <c r="P695" s="13">
        <f>IF(OR($A695="",$O695=""),"",$O695-$N695)</f>
        <v/>
      </c>
      <c r="Q695" s="4" t="n"/>
      <c r="R695" s="5" t="n"/>
      <c r="S695" s="4" t="n"/>
      <c r="T695" s="7">
        <f>IF(OR($A695="",$O695=""),"",IF($P695=0,"Balanced",IF($Q695="","Reason needed",IF($P695&lt;0,"Short","Over"))))</f>
        <v/>
      </c>
      <c r="U695" s="13">
        <f>IF($A695="","",$H695+$I695+$J695+$K695)</f>
        <v/>
      </c>
      <c r="V695" s="14">
        <f>IF($A695="","",DATE(YEAR($A695),MONTH($A695),1))</f>
        <v/>
      </c>
      <c r="W695" s="7">
        <f>IF($A695="","",$A695&amp;"|"&amp;$B695&amp;"|"&amp;$C695)</f>
        <v/>
      </c>
    </row>
    <row r="696">
      <c r="A696" s="12" t="n"/>
      <c r="B696" s="4" t="n"/>
      <c r="C696" s="4" t="n"/>
      <c r="D696" s="4" t="n"/>
      <c r="E696" s="4" t="n"/>
      <c r="F696" s="5" t="n"/>
      <c r="G696" s="5" t="n"/>
      <c r="H696" s="5" t="n"/>
      <c r="I696" s="5" t="n"/>
      <c r="J696" s="5" t="n"/>
      <c r="K696" s="5" t="n"/>
      <c r="L696" s="5" t="n"/>
      <c r="M696" s="13">
        <f>IF($A696="","",SUMIFS('Petty expenses'!$E$3:$E$1002,'Petty expenses'!$A$3:$A$1002,$A696,'Petty expenses'!$B$3:$B$1002,$B696,'Petty expenses'!$C$3:$C$1002,$C696))</f>
        <v/>
      </c>
      <c r="N696" s="13">
        <f>IF($A696="","",$F696+$H696-$M696)</f>
        <v/>
      </c>
      <c r="O696" s="5" t="n"/>
      <c r="P696" s="13">
        <f>IF(OR($A696="",$O696=""),"",$O696-$N696)</f>
        <v/>
      </c>
      <c r="Q696" s="4" t="n"/>
      <c r="R696" s="5" t="n"/>
      <c r="S696" s="4" t="n"/>
      <c r="T696" s="7">
        <f>IF(OR($A696="",$O696=""),"",IF($P696=0,"Balanced",IF($Q696="","Reason needed",IF($P696&lt;0,"Short","Over"))))</f>
        <v/>
      </c>
      <c r="U696" s="13">
        <f>IF($A696="","",$H696+$I696+$J696+$K696)</f>
        <v/>
      </c>
      <c r="V696" s="14">
        <f>IF($A696="","",DATE(YEAR($A696),MONTH($A696),1))</f>
        <v/>
      </c>
      <c r="W696" s="7">
        <f>IF($A696="","",$A696&amp;"|"&amp;$B696&amp;"|"&amp;$C696)</f>
        <v/>
      </c>
    </row>
    <row r="697">
      <c r="A697" s="12" t="n"/>
      <c r="B697" s="4" t="n"/>
      <c r="C697" s="4" t="n"/>
      <c r="D697" s="4" t="n"/>
      <c r="E697" s="4" t="n"/>
      <c r="F697" s="5" t="n"/>
      <c r="G697" s="5" t="n"/>
      <c r="H697" s="5" t="n"/>
      <c r="I697" s="5" t="n"/>
      <c r="J697" s="5" t="n"/>
      <c r="K697" s="5" t="n"/>
      <c r="L697" s="5" t="n"/>
      <c r="M697" s="13">
        <f>IF($A697="","",SUMIFS('Petty expenses'!$E$3:$E$1002,'Petty expenses'!$A$3:$A$1002,$A697,'Petty expenses'!$B$3:$B$1002,$B697,'Petty expenses'!$C$3:$C$1002,$C697))</f>
        <v/>
      </c>
      <c r="N697" s="13">
        <f>IF($A697="","",$F697+$H697-$M697)</f>
        <v/>
      </c>
      <c r="O697" s="5" t="n"/>
      <c r="P697" s="13">
        <f>IF(OR($A697="",$O697=""),"",$O697-$N697)</f>
        <v/>
      </c>
      <c r="Q697" s="4" t="n"/>
      <c r="R697" s="5" t="n"/>
      <c r="S697" s="4" t="n"/>
      <c r="T697" s="7">
        <f>IF(OR($A697="",$O697=""),"",IF($P697=0,"Balanced",IF($Q697="","Reason needed",IF($P697&lt;0,"Short","Over"))))</f>
        <v/>
      </c>
      <c r="U697" s="13">
        <f>IF($A697="","",$H697+$I697+$J697+$K697)</f>
        <v/>
      </c>
      <c r="V697" s="14">
        <f>IF($A697="","",DATE(YEAR($A697),MONTH($A697),1))</f>
        <v/>
      </c>
      <c r="W697" s="7">
        <f>IF($A697="","",$A697&amp;"|"&amp;$B697&amp;"|"&amp;$C697)</f>
        <v/>
      </c>
    </row>
    <row r="698">
      <c r="A698" s="12" t="n"/>
      <c r="B698" s="4" t="n"/>
      <c r="C698" s="4" t="n"/>
      <c r="D698" s="4" t="n"/>
      <c r="E698" s="4" t="n"/>
      <c r="F698" s="5" t="n"/>
      <c r="G698" s="5" t="n"/>
      <c r="H698" s="5" t="n"/>
      <c r="I698" s="5" t="n"/>
      <c r="J698" s="5" t="n"/>
      <c r="K698" s="5" t="n"/>
      <c r="L698" s="5" t="n"/>
      <c r="M698" s="13">
        <f>IF($A698="","",SUMIFS('Petty expenses'!$E$3:$E$1002,'Petty expenses'!$A$3:$A$1002,$A698,'Petty expenses'!$B$3:$B$1002,$B698,'Petty expenses'!$C$3:$C$1002,$C698))</f>
        <v/>
      </c>
      <c r="N698" s="13">
        <f>IF($A698="","",$F698+$H698-$M698)</f>
        <v/>
      </c>
      <c r="O698" s="5" t="n"/>
      <c r="P698" s="13">
        <f>IF(OR($A698="",$O698=""),"",$O698-$N698)</f>
        <v/>
      </c>
      <c r="Q698" s="4" t="n"/>
      <c r="R698" s="5" t="n"/>
      <c r="S698" s="4" t="n"/>
      <c r="T698" s="7">
        <f>IF(OR($A698="",$O698=""),"",IF($P698=0,"Balanced",IF($Q698="","Reason needed",IF($P698&lt;0,"Short","Over"))))</f>
        <v/>
      </c>
      <c r="U698" s="13">
        <f>IF($A698="","",$H698+$I698+$J698+$K698)</f>
        <v/>
      </c>
      <c r="V698" s="14">
        <f>IF($A698="","",DATE(YEAR($A698),MONTH($A698),1))</f>
        <v/>
      </c>
      <c r="W698" s="7">
        <f>IF($A698="","",$A698&amp;"|"&amp;$B698&amp;"|"&amp;$C698)</f>
        <v/>
      </c>
    </row>
    <row r="699">
      <c r="A699" s="12" t="n"/>
      <c r="B699" s="4" t="n"/>
      <c r="C699" s="4" t="n"/>
      <c r="D699" s="4" t="n"/>
      <c r="E699" s="4" t="n"/>
      <c r="F699" s="5" t="n"/>
      <c r="G699" s="5" t="n"/>
      <c r="H699" s="5" t="n"/>
      <c r="I699" s="5" t="n"/>
      <c r="J699" s="5" t="n"/>
      <c r="K699" s="5" t="n"/>
      <c r="L699" s="5" t="n"/>
      <c r="M699" s="13">
        <f>IF($A699="","",SUMIFS('Petty expenses'!$E$3:$E$1002,'Petty expenses'!$A$3:$A$1002,$A699,'Petty expenses'!$B$3:$B$1002,$B699,'Petty expenses'!$C$3:$C$1002,$C699))</f>
        <v/>
      </c>
      <c r="N699" s="13">
        <f>IF($A699="","",$F699+$H699-$M699)</f>
        <v/>
      </c>
      <c r="O699" s="5" t="n"/>
      <c r="P699" s="13">
        <f>IF(OR($A699="",$O699=""),"",$O699-$N699)</f>
        <v/>
      </c>
      <c r="Q699" s="4" t="n"/>
      <c r="R699" s="5" t="n"/>
      <c r="S699" s="4" t="n"/>
      <c r="T699" s="7">
        <f>IF(OR($A699="",$O699=""),"",IF($P699=0,"Balanced",IF($Q699="","Reason needed",IF($P699&lt;0,"Short","Over"))))</f>
        <v/>
      </c>
      <c r="U699" s="13">
        <f>IF($A699="","",$H699+$I699+$J699+$K699)</f>
        <v/>
      </c>
      <c r="V699" s="14">
        <f>IF($A699="","",DATE(YEAR($A699),MONTH($A699),1))</f>
        <v/>
      </c>
      <c r="W699" s="7">
        <f>IF($A699="","",$A699&amp;"|"&amp;$B699&amp;"|"&amp;$C699)</f>
        <v/>
      </c>
    </row>
    <row r="700">
      <c r="A700" s="12" t="n"/>
      <c r="B700" s="4" t="n"/>
      <c r="C700" s="4" t="n"/>
      <c r="D700" s="4" t="n"/>
      <c r="E700" s="4" t="n"/>
      <c r="F700" s="5" t="n"/>
      <c r="G700" s="5" t="n"/>
      <c r="H700" s="5" t="n"/>
      <c r="I700" s="5" t="n"/>
      <c r="J700" s="5" t="n"/>
      <c r="K700" s="5" t="n"/>
      <c r="L700" s="5" t="n"/>
      <c r="M700" s="13">
        <f>IF($A700="","",SUMIFS('Petty expenses'!$E$3:$E$1002,'Petty expenses'!$A$3:$A$1002,$A700,'Petty expenses'!$B$3:$B$1002,$B700,'Petty expenses'!$C$3:$C$1002,$C700))</f>
        <v/>
      </c>
      <c r="N700" s="13">
        <f>IF($A700="","",$F700+$H700-$M700)</f>
        <v/>
      </c>
      <c r="O700" s="5" t="n"/>
      <c r="P700" s="13">
        <f>IF(OR($A700="",$O700=""),"",$O700-$N700)</f>
        <v/>
      </c>
      <c r="Q700" s="4" t="n"/>
      <c r="R700" s="5" t="n"/>
      <c r="S700" s="4" t="n"/>
      <c r="T700" s="7">
        <f>IF(OR($A700="",$O700=""),"",IF($P700=0,"Balanced",IF($Q700="","Reason needed",IF($P700&lt;0,"Short","Over"))))</f>
        <v/>
      </c>
      <c r="U700" s="13">
        <f>IF($A700="","",$H700+$I700+$J700+$K700)</f>
        <v/>
      </c>
      <c r="V700" s="14">
        <f>IF($A700="","",DATE(YEAR($A700),MONTH($A700),1))</f>
        <v/>
      </c>
      <c r="W700" s="7">
        <f>IF($A700="","",$A700&amp;"|"&amp;$B700&amp;"|"&amp;$C700)</f>
        <v/>
      </c>
    </row>
    <row r="701">
      <c r="A701" s="12" t="n"/>
      <c r="B701" s="4" t="n"/>
      <c r="C701" s="4" t="n"/>
      <c r="D701" s="4" t="n"/>
      <c r="E701" s="4" t="n"/>
      <c r="F701" s="5" t="n"/>
      <c r="G701" s="5" t="n"/>
      <c r="H701" s="5" t="n"/>
      <c r="I701" s="5" t="n"/>
      <c r="J701" s="5" t="n"/>
      <c r="K701" s="5" t="n"/>
      <c r="L701" s="5" t="n"/>
      <c r="M701" s="13">
        <f>IF($A701="","",SUMIFS('Petty expenses'!$E$3:$E$1002,'Petty expenses'!$A$3:$A$1002,$A701,'Petty expenses'!$B$3:$B$1002,$B701,'Petty expenses'!$C$3:$C$1002,$C701))</f>
        <v/>
      </c>
      <c r="N701" s="13">
        <f>IF($A701="","",$F701+$H701-$M701)</f>
        <v/>
      </c>
      <c r="O701" s="5" t="n"/>
      <c r="P701" s="13">
        <f>IF(OR($A701="",$O701=""),"",$O701-$N701)</f>
        <v/>
      </c>
      <c r="Q701" s="4" t="n"/>
      <c r="R701" s="5" t="n"/>
      <c r="S701" s="4" t="n"/>
      <c r="T701" s="7">
        <f>IF(OR($A701="",$O701=""),"",IF($P701=0,"Balanced",IF($Q701="","Reason needed",IF($P701&lt;0,"Short","Over"))))</f>
        <v/>
      </c>
      <c r="U701" s="13">
        <f>IF($A701="","",$H701+$I701+$J701+$K701)</f>
        <v/>
      </c>
      <c r="V701" s="14">
        <f>IF($A701="","",DATE(YEAR($A701),MONTH($A701),1))</f>
        <v/>
      </c>
      <c r="W701" s="7">
        <f>IF($A701="","",$A701&amp;"|"&amp;$B701&amp;"|"&amp;$C701)</f>
        <v/>
      </c>
    </row>
    <row r="702">
      <c r="A702" s="12" t="n"/>
      <c r="B702" s="4" t="n"/>
      <c r="C702" s="4" t="n"/>
      <c r="D702" s="4" t="n"/>
      <c r="E702" s="4" t="n"/>
      <c r="F702" s="5" t="n"/>
      <c r="G702" s="5" t="n"/>
      <c r="H702" s="5" t="n"/>
      <c r="I702" s="5" t="n"/>
      <c r="J702" s="5" t="n"/>
      <c r="K702" s="5" t="n"/>
      <c r="L702" s="5" t="n"/>
      <c r="M702" s="13">
        <f>IF($A702="","",SUMIFS('Petty expenses'!$E$3:$E$1002,'Petty expenses'!$A$3:$A$1002,$A702,'Petty expenses'!$B$3:$B$1002,$B702,'Petty expenses'!$C$3:$C$1002,$C702))</f>
        <v/>
      </c>
      <c r="N702" s="13">
        <f>IF($A702="","",$F702+$H702-$M702)</f>
        <v/>
      </c>
      <c r="O702" s="5" t="n"/>
      <c r="P702" s="13">
        <f>IF(OR($A702="",$O702=""),"",$O702-$N702)</f>
        <v/>
      </c>
      <c r="Q702" s="4" t="n"/>
      <c r="R702" s="5" t="n"/>
      <c r="S702" s="4" t="n"/>
      <c r="T702" s="7">
        <f>IF(OR($A702="",$O702=""),"",IF($P702=0,"Balanced",IF($Q702="","Reason needed",IF($P702&lt;0,"Short","Over"))))</f>
        <v/>
      </c>
      <c r="U702" s="13">
        <f>IF($A702="","",$H702+$I702+$J702+$K702)</f>
        <v/>
      </c>
      <c r="V702" s="14">
        <f>IF($A702="","",DATE(YEAR($A702),MONTH($A702),1))</f>
        <v/>
      </c>
      <c r="W702" s="7">
        <f>IF($A702="","",$A702&amp;"|"&amp;$B702&amp;"|"&amp;$C702)</f>
        <v/>
      </c>
    </row>
    <row r="703">
      <c r="A703" s="12" t="n"/>
      <c r="B703" s="4" t="n"/>
      <c r="C703" s="4" t="n"/>
      <c r="D703" s="4" t="n"/>
      <c r="E703" s="4" t="n"/>
      <c r="F703" s="5" t="n"/>
      <c r="G703" s="5" t="n"/>
      <c r="H703" s="5" t="n"/>
      <c r="I703" s="5" t="n"/>
      <c r="J703" s="5" t="n"/>
      <c r="K703" s="5" t="n"/>
      <c r="L703" s="5" t="n"/>
      <c r="M703" s="13">
        <f>IF($A703="","",SUMIFS('Petty expenses'!$E$3:$E$1002,'Petty expenses'!$A$3:$A$1002,$A703,'Petty expenses'!$B$3:$B$1002,$B703,'Petty expenses'!$C$3:$C$1002,$C703))</f>
        <v/>
      </c>
      <c r="N703" s="13">
        <f>IF($A703="","",$F703+$H703-$M703)</f>
        <v/>
      </c>
      <c r="O703" s="5" t="n"/>
      <c r="P703" s="13">
        <f>IF(OR($A703="",$O703=""),"",$O703-$N703)</f>
        <v/>
      </c>
      <c r="Q703" s="4" t="n"/>
      <c r="R703" s="5" t="n"/>
      <c r="S703" s="4" t="n"/>
      <c r="T703" s="7">
        <f>IF(OR($A703="",$O703=""),"",IF($P703=0,"Balanced",IF($Q703="","Reason needed",IF($P703&lt;0,"Short","Over"))))</f>
        <v/>
      </c>
      <c r="U703" s="13">
        <f>IF($A703="","",$H703+$I703+$J703+$K703)</f>
        <v/>
      </c>
      <c r="V703" s="14">
        <f>IF($A703="","",DATE(YEAR($A703),MONTH($A703),1))</f>
        <v/>
      </c>
      <c r="W703" s="7">
        <f>IF($A703="","",$A703&amp;"|"&amp;$B703&amp;"|"&amp;$C703)</f>
        <v/>
      </c>
    </row>
    <row r="704">
      <c r="A704" s="12" t="n"/>
      <c r="B704" s="4" t="n"/>
      <c r="C704" s="4" t="n"/>
      <c r="D704" s="4" t="n"/>
      <c r="E704" s="4" t="n"/>
      <c r="F704" s="5" t="n"/>
      <c r="G704" s="5" t="n"/>
      <c r="H704" s="5" t="n"/>
      <c r="I704" s="5" t="n"/>
      <c r="J704" s="5" t="n"/>
      <c r="K704" s="5" t="n"/>
      <c r="L704" s="5" t="n"/>
      <c r="M704" s="13">
        <f>IF($A704="","",SUMIFS('Petty expenses'!$E$3:$E$1002,'Petty expenses'!$A$3:$A$1002,$A704,'Petty expenses'!$B$3:$B$1002,$B704,'Petty expenses'!$C$3:$C$1002,$C704))</f>
        <v/>
      </c>
      <c r="N704" s="13">
        <f>IF($A704="","",$F704+$H704-$M704)</f>
        <v/>
      </c>
      <c r="O704" s="5" t="n"/>
      <c r="P704" s="13">
        <f>IF(OR($A704="",$O704=""),"",$O704-$N704)</f>
        <v/>
      </c>
      <c r="Q704" s="4" t="n"/>
      <c r="R704" s="5" t="n"/>
      <c r="S704" s="4" t="n"/>
      <c r="T704" s="7">
        <f>IF(OR($A704="",$O704=""),"",IF($P704=0,"Balanced",IF($Q704="","Reason needed",IF($P704&lt;0,"Short","Over"))))</f>
        <v/>
      </c>
      <c r="U704" s="13">
        <f>IF($A704="","",$H704+$I704+$J704+$K704)</f>
        <v/>
      </c>
      <c r="V704" s="14">
        <f>IF($A704="","",DATE(YEAR($A704),MONTH($A704),1))</f>
        <v/>
      </c>
      <c r="W704" s="7">
        <f>IF($A704="","",$A704&amp;"|"&amp;$B704&amp;"|"&amp;$C704)</f>
        <v/>
      </c>
    </row>
    <row r="705">
      <c r="A705" s="12" t="n"/>
      <c r="B705" s="4" t="n"/>
      <c r="C705" s="4" t="n"/>
      <c r="D705" s="4" t="n"/>
      <c r="E705" s="4" t="n"/>
      <c r="F705" s="5" t="n"/>
      <c r="G705" s="5" t="n"/>
      <c r="H705" s="5" t="n"/>
      <c r="I705" s="5" t="n"/>
      <c r="J705" s="5" t="n"/>
      <c r="K705" s="5" t="n"/>
      <c r="L705" s="5" t="n"/>
      <c r="M705" s="13">
        <f>IF($A705="","",SUMIFS('Petty expenses'!$E$3:$E$1002,'Petty expenses'!$A$3:$A$1002,$A705,'Petty expenses'!$B$3:$B$1002,$B705,'Petty expenses'!$C$3:$C$1002,$C705))</f>
        <v/>
      </c>
      <c r="N705" s="13">
        <f>IF($A705="","",$F705+$H705-$M705)</f>
        <v/>
      </c>
      <c r="O705" s="5" t="n"/>
      <c r="P705" s="13">
        <f>IF(OR($A705="",$O705=""),"",$O705-$N705)</f>
        <v/>
      </c>
      <c r="Q705" s="4" t="n"/>
      <c r="R705" s="5" t="n"/>
      <c r="S705" s="4" t="n"/>
      <c r="T705" s="7">
        <f>IF(OR($A705="",$O705=""),"",IF($P705=0,"Balanced",IF($Q705="","Reason needed",IF($P705&lt;0,"Short","Over"))))</f>
        <v/>
      </c>
      <c r="U705" s="13">
        <f>IF($A705="","",$H705+$I705+$J705+$K705)</f>
        <v/>
      </c>
      <c r="V705" s="14">
        <f>IF($A705="","",DATE(YEAR($A705),MONTH($A705),1))</f>
        <v/>
      </c>
      <c r="W705" s="7">
        <f>IF($A705="","",$A705&amp;"|"&amp;$B705&amp;"|"&amp;$C705)</f>
        <v/>
      </c>
    </row>
    <row r="706">
      <c r="A706" s="12" t="n"/>
      <c r="B706" s="4" t="n"/>
      <c r="C706" s="4" t="n"/>
      <c r="D706" s="4" t="n"/>
      <c r="E706" s="4" t="n"/>
      <c r="F706" s="5" t="n"/>
      <c r="G706" s="5" t="n"/>
      <c r="H706" s="5" t="n"/>
      <c r="I706" s="5" t="n"/>
      <c r="J706" s="5" t="n"/>
      <c r="K706" s="5" t="n"/>
      <c r="L706" s="5" t="n"/>
      <c r="M706" s="13">
        <f>IF($A706="","",SUMIFS('Petty expenses'!$E$3:$E$1002,'Petty expenses'!$A$3:$A$1002,$A706,'Petty expenses'!$B$3:$B$1002,$B706,'Petty expenses'!$C$3:$C$1002,$C706))</f>
        <v/>
      </c>
      <c r="N706" s="13">
        <f>IF($A706="","",$F706+$H706-$M706)</f>
        <v/>
      </c>
      <c r="O706" s="5" t="n"/>
      <c r="P706" s="13">
        <f>IF(OR($A706="",$O706=""),"",$O706-$N706)</f>
        <v/>
      </c>
      <c r="Q706" s="4" t="n"/>
      <c r="R706" s="5" t="n"/>
      <c r="S706" s="4" t="n"/>
      <c r="T706" s="7">
        <f>IF(OR($A706="",$O706=""),"",IF($P706=0,"Balanced",IF($Q706="","Reason needed",IF($P706&lt;0,"Short","Over"))))</f>
        <v/>
      </c>
      <c r="U706" s="13">
        <f>IF($A706="","",$H706+$I706+$J706+$K706)</f>
        <v/>
      </c>
      <c r="V706" s="14">
        <f>IF($A706="","",DATE(YEAR($A706),MONTH($A706),1))</f>
        <v/>
      </c>
      <c r="W706" s="7">
        <f>IF($A706="","",$A706&amp;"|"&amp;$B706&amp;"|"&amp;$C706)</f>
        <v/>
      </c>
    </row>
    <row r="707">
      <c r="A707" s="12" t="n"/>
      <c r="B707" s="4" t="n"/>
      <c r="C707" s="4" t="n"/>
      <c r="D707" s="4" t="n"/>
      <c r="E707" s="4" t="n"/>
      <c r="F707" s="5" t="n"/>
      <c r="G707" s="5" t="n"/>
      <c r="H707" s="5" t="n"/>
      <c r="I707" s="5" t="n"/>
      <c r="J707" s="5" t="n"/>
      <c r="K707" s="5" t="n"/>
      <c r="L707" s="5" t="n"/>
      <c r="M707" s="13">
        <f>IF($A707="","",SUMIFS('Petty expenses'!$E$3:$E$1002,'Petty expenses'!$A$3:$A$1002,$A707,'Petty expenses'!$B$3:$B$1002,$B707,'Petty expenses'!$C$3:$C$1002,$C707))</f>
        <v/>
      </c>
      <c r="N707" s="13">
        <f>IF($A707="","",$F707+$H707-$M707)</f>
        <v/>
      </c>
      <c r="O707" s="5" t="n"/>
      <c r="P707" s="13">
        <f>IF(OR($A707="",$O707=""),"",$O707-$N707)</f>
        <v/>
      </c>
      <c r="Q707" s="4" t="n"/>
      <c r="R707" s="5" t="n"/>
      <c r="S707" s="4" t="n"/>
      <c r="T707" s="7">
        <f>IF(OR($A707="",$O707=""),"",IF($P707=0,"Balanced",IF($Q707="","Reason needed",IF($P707&lt;0,"Short","Over"))))</f>
        <v/>
      </c>
      <c r="U707" s="13">
        <f>IF($A707="","",$H707+$I707+$J707+$K707)</f>
        <v/>
      </c>
      <c r="V707" s="14">
        <f>IF($A707="","",DATE(YEAR($A707),MONTH($A707),1))</f>
        <v/>
      </c>
      <c r="W707" s="7">
        <f>IF($A707="","",$A707&amp;"|"&amp;$B707&amp;"|"&amp;$C707)</f>
        <v/>
      </c>
    </row>
    <row r="708">
      <c r="A708" s="12" t="n"/>
      <c r="B708" s="4" t="n"/>
      <c r="C708" s="4" t="n"/>
      <c r="D708" s="4" t="n"/>
      <c r="E708" s="4" t="n"/>
      <c r="F708" s="5" t="n"/>
      <c r="G708" s="5" t="n"/>
      <c r="H708" s="5" t="n"/>
      <c r="I708" s="5" t="n"/>
      <c r="J708" s="5" t="n"/>
      <c r="K708" s="5" t="n"/>
      <c r="L708" s="5" t="n"/>
      <c r="M708" s="13">
        <f>IF($A708="","",SUMIFS('Petty expenses'!$E$3:$E$1002,'Petty expenses'!$A$3:$A$1002,$A708,'Petty expenses'!$B$3:$B$1002,$B708,'Petty expenses'!$C$3:$C$1002,$C708))</f>
        <v/>
      </c>
      <c r="N708" s="13">
        <f>IF($A708="","",$F708+$H708-$M708)</f>
        <v/>
      </c>
      <c r="O708" s="5" t="n"/>
      <c r="P708" s="13">
        <f>IF(OR($A708="",$O708=""),"",$O708-$N708)</f>
        <v/>
      </c>
      <c r="Q708" s="4" t="n"/>
      <c r="R708" s="5" t="n"/>
      <c r="S708" s="4" t="n"/>
      <c r="T708" s="7">
        <f>IF(OR($A708="",$O708=""),"",IF($P708=0,"Balanced",IF($Q708="","Reason needed",IF($P708&lt;0,"Short","Over"))))</f>
        <v/>
      </c>
      <c r="U708" s="13">
        <f>IF($A708="","",$H708+$I708+$J708+$K708)</f>
        <v/>
      </c>
      <c r="V708" s="14">
        <f>IF($A708="","",DATE(YEAR($A708),MONTH($A708),1))</f>
        <v/>
      </c>
      <c r="W708" s="7">
        <f>IF($A708="","",$A708&amp;"|"&amp;$B708&amp;"|"&amp;$C708)</f>
        <v/>
      </c>
    </row>
    <row r="709">
      <c r="A709" s="12" t="n"/>
      <c r="B709" s="4" t="n"/>
      <c r="C709" s="4" t="n"/>
      <c r="D709" s="4" t="n"/>
      <c r="E709" s="4" t="n"/>
      <c r="F709" s="5" t="n"/>
      <c r="G709" s="5" t="n"/>
      <c r="H709" s="5" t="n"/>
      <c r="I709" s="5" t="n"/>
      <c r="J709" s="5" t="n"/>
      <c r="K709" s="5" t="n"/>
      <c r="L709" s="5" t="n"/>
      <c r="M709" s="13">
        <f>IF($A709="","",SUMIFS('Petty expenses'!$E$3:$E$1002,'Petty expenses'!$A$3:$A$1002,$A709,'Petty expenses'!$B$3:$B$1002,$B709,'Petty expenses'!$C$3:$C$1002,$C709))</f>
        <v/>
      </c>
      <c r="N709" s="13">
        <f>IF($A709="","",$F709+$H709-$M709)</f>
        <v/>
      </c>
      <c r="O709" s="5" t="n"/>
      <c r="P709" s="13">
        <f>IF(OR($A709="",$O709=""),"",$O709-$N709)</f>
        <v/>
      </c>
      <c r="Q709" s="4" t="n"/>
      <c r="R709" s="5" t="n"/>
      <c r="S709" s="4" t="n"/>
      <c r="T709" s="7">
        <f>IF(OR($A709="",$O709=""),"",IF($P709=0,"Balanced",IF($Q709="","Reason needed",IF($P709&lt;0,"Short","Over"))))</f>
        <v/>
      </c>
      <c r="U709" s="13">
        <f>IF($A709="","",$H709+$I709+$J709+$K709)</f>
        <v/>
      </c>
      <c r="V709" s="14">
        <f>IF($A709="","",DATE(YEAR($A709),MONTH($A709),1))</f>
        <v/>
      </c>
      <c r="W709" s="7">
        <f>IF($A709="","",$A709&amp;"|"&amp;$B709&amp;"|"&amp;$C709)</f>
        <v/>
      </c>
    </row>
    <row r="710">
      <c r="A710" s="12" t="n"/>
      <c r="B710" s="4" t="n"/>
      <c r="C710" s="4" t="n"/>
      <c r="D710" s="4" t="n"/>
      <c r="E710" s="4" t="n"/>
      <c r="F710" s="5" t="n"/>
      <c r="G710" s="5" t="n"/>
      <c r="H710" s="5" t="n"/>
      <c r="I710" s="5" t="n"/>
      <c r="J710" s="5" t="n"/>
      <c r="K710" s="5" t="n"/>
      <c r="L710" s="5" t="n"/>
      <c r="M710" s="13">
        <f>IF($A710="","",SUMIFS('Petty expenses'!$E$3:$E$1002,'Petty expenses'!$A$3:$A$1002,$A710,'Petty expenses'!$B$3:$B$1002,$B710,'Petty expenses'!$C$3:$C$1002,$C710))</f>
        <v/>
      </c>
      <c r="N710" s="13">
        <f>IF($A710="","",$F710+$H710-$M710)</f>
        <v/>
      </c>
      <c r="O710" s="5" t="n"/>
      <c r="P710" s="13">
        <f>IF(OR($A710="",$O710=""),"",$O710-$N710)</f>
        <v/>
      </c>
      <c r="Q710" s="4" t="n"/>
      <c r="R710" s="5" t="n"/>
      <c r="S710" s="4" t="n"/>
      <c r="T710" s="7">
        <f>IF(OR($A710="",$O710=""),"",IF($P710=0,"Balanced",IF($Q710="","Reason needed",IF($P710&lt;0,"Short","Over"))))</f>
        <v/>
      </c>
      <c r="U710" s="13">
        <f>IF($A710="","",$H710+$I710+$J710+$K710)</f>
        <v/>
      </c>
      <c r="V710" s="14">
        <f>IF($A710="","",DATE(YEAR($A710),MONTH($A710),1))</f>
        <v/>
      </c>
      <c r="W710" s="7">
        <f>IF($A710="","",$A710&amp;"|"&amp;$B710&amp;"|"&amp;$C710)</f>
        <v/>
      </c>
    </row>
    <row r="711">
      <c r="A711" s="12" t="n"/>
      <c r="B711" s="4" t="n"/>
      <c r="C711" s="4" t="n"/>
      <c r="D711" s="4" t="n"/>
      <c r="E711" s="4" t="n"/>
      <c r="F711" s="5" t="n"/>
      <c r="G711" s="5" t="n"/>
      <c r="H711" s="5" t="n"/>
      <c r="I711" s="5" t="n"/>
      <c r="J711" s="5" t="n"/>
      <c r="K711" s="5" t="n"/>
      <c r="L711" s="5" t="n"/>
      <c r="M711" s="13">
        <f>IF($A711="","",SUMIFS('Petty expenses'!$E$3:$E$1002,'Petty expenses'!$A$3:$A$1002,$A711,'Petty expenses'!$B$3:$B$1002,$B711,'Petty expenses'!$C$3:$C$1002,$C711))</f>
        <v/>
      </c>
      <c r="N711" s="13">
        <f>IF($A711="","",$F711+$H711-$M711)</f>
        <v/>
      </c>
      <c r="O711" s="5" t="n"/>
      <c r="P711" s="13">
        <f>IF(OR($A711="",$O711=""),"",$O711-$N711)</f>
        <v/>
      </c>
      <c r="Q711" s="4" t="n"/>
      <c r="R711" s="5" t="n"/>
      <c r="S711" s="4" t="n"/>
      <c r="T711" s="7">
        <f>IF(OR($A711="",$O711=""),"",IF($P711=0,"Balanced",IF($Q711="","Reason needed",IF($P711&lt;0,"Short","Over"))))</f>
        <v/>
      </c>
      <c r="U711" s="13">
        <f>IF($A711="","",$H711+$I711+$J711+$K711)</f>
        <v/>
      </c>
      <c r="V711" s="14">
        <f>IF($A711="","",DATE(YEAR($A711),MONTH($A711),1))</f>
        <v/>
      </c>
      <c r="W711" s="7">
        <f>IF($A711="","",$A711&amp;"|"&amp;$B711&amp;"|"&amp;$C711)</f>
        <v/>
      </c>
    </row>
    <row r="712">
      <c r="A712" s="12" t="n"/>
      <c r="B712" s="4" t="n"/>
      <c r="C712" s="4" t="n"/>
      <c r="D712" s="4" t="n"/>
      <c r="E712" s="4" t="n"/>
      <c r="F712" s="5" t="n"/>
      <c r="G712" s="5" t="n"/>
      <c r="H712" s="5" t="n"/>
      <c r="I712" s="5" t="n"/>
      <c r="J712" s="5" t="n"/>
      <c r="K712" s="5" t="n"/>
      <c r="L712" s="5" t="n"/>
      <c r="M712" s="13">
        <f>IF($A712="","",SUMIFS('Petty expenses'!$E$3:$E$1002,'Petty expenses'!$A$3:$A$1002,$A712,'Petty expenses'!$B$3:$B$1002,$B712,'Petty expenses'!$C$3:$C$1002,$C712))</f>
        <v/>
      </c>
      <c r="N712" s="13">
        <f>IF($A712="","",$F712+$H712-$M712)</f>
        <v/>
      </c>
      <c r="O712" s="5" t="n"/>
      <c r="P712" s="13">
        <f>IF(OR($A712="",$O712=""),"",$O712-$N712)</f>
        <v/>
      </c>
      <c r="Q712" s="4" t="n"/>
      <c r="R712" s="5" t="n"/>
      <c r="S712" s="4" t="n"/>
      <c r="T712" s="7">
        <f>IF(OR($A712="",$O712=""),"",IF($P712=0,"Balanced",IF($Q712="","Reason needed",IF($P712&lt;0,"Short","Over"))))</f>
        <v/>
      </c>
      <c r="U712" s="13">
        <f>IF($A712="","",$H712+$I712+$J712+$K712)</f>
        <v/>
      </c>
      <c r="V712" s="14">
        <f>IF($A712="","",DATE(YEAR($A712),MONTH($A712),1))</f>
        <v/>
      </c>
      <c r="W712" s="7">
        <f>IF($A712="","",$A712&amp;"|"&amp;$B712&amp;"|"&amp;$C712)</f>
        <v/>
      </c>
    </row>
    <row r="713">
      <c r="A713" s="12" t="n"/>
      <c r="B713" s="4" t="n"/>
      <c r="C713" s="4" t="n"/>
      <c r="D713" s="4" t="n"/>
      <c r="E713" s="4" t="n"/>
      <c r="F713" s="5" t="n"/>
      <c r="G713" s="5" t="n"/>
      <c r="H713" s="5" t="n"/>
      <c r="I713" s="5" t="n"/>
      <c r="J713" s="5" t="n"/>
      <c r="K713" s="5" t="n"/>
      <c r="L713" s="5" t="n"/>
      <c r="M713" s="13">
        <f>IF($A713="","",SUMIFS('Petty expenses'!$E$3:$E$1002,'Petty expenses'!$A$3:$A$1002,$A713,'Petty expenses'!$B$3:$B$1002,$B713,'Petty expenses'!$C$3:$C$1002,$C713))</f>
        <v/>
      </c>
      <c r="N713" s="13">
        <f>IF($A713="","",$F713+$H713-$M713)</f>
        <v/>
      </c>
      <c r="O713" s="5" t="n"/>
      <c r="P713" s="13">
        <f>IF(OR($A713="",$O713=""),"",$O713-$N713)</f>
        <v/>
      </c>
      <c r="Q713" s="4" t="n"/>
      <c r="R713" s="5" t="n"/>
      <c r="S713" s="4" t="n"/>
      <c r="T713" s="7">
        <f>IF(OR($A713="",$O713=""),"",IF($P713=0,"Balanced",IF($Q713="","Reason needed",IF($P713&lt;0,"Short","Over"))))</f>
        <v/>
      </c>
      <c r="U713" s="13">
        <f>IF($A713="","",$H713+$I713+$J713+$K713)</f>
        <v/>
      </c>
      <c r="V713" s="14">
        <f>IF($A713="","",DATE(YEAR($A713),MONTH($A713),1))</f>
        <v/>
      </c>
      <c r="W713" s="7">
        <f>IF($A713="","",$A713&amp;"|"&amp;$B713&amp;"|"&amp;$C713)</f>
        <v/>
      </c>
    </row>
    <row r="714">
      <c r="A714" s="12" t="n"/>
      <c r="B714" s="4" t="n"/>
      <c r="C714" s="4" t="n"/>
      <c r="D714" s="4" t="n"/>
      <c r="E714" s="4" t="n"/>
      <c r="F714" s="5" t="n"/>
      <c r="G714" s="5" t="n"/>
      <c r="H714" s="5" t="n"/>
      <c r="I714" s="5" t="n"/>
      <c r="J714" s="5" t="n"/>
      <c r="K714" s="5" t="n"/>
      <c r="L714" s="5" t="n"/>
      <c r="M714" s="13">
        <f>IF($A714="","",SUMIFS('Petty expenses'!$E$3:$E$1002,'Petty expenses'!$A$3:$A$1002,$A714,'Petty expenses'!$B$3:$B$1002,$B714,'Petty expenses'!$C$3:$C$1002,$C714))</f>
        <v/>
      </c>
      <c r="N714" s="13">
        <f>IF($A714="","",$F714+$H714-$M714)</f>
        <v/>
      </c>
      <c r="O714" s="5" t="n"/>
      <c r="P714" s="13">
        <f>IF(OR($A714="",$O714=""),"",$O714-$N714)</f>
        <v/>
      </c>
      <c r="Q714" s="4" t="n"/>
      <c r="R714" s="5" t="n"/>
      <c r="S714" s="4" t="n"/>
      <c r="T714" s="7">
        <f>IF(OR($A714="",$O714=""),"",IF($P714=0,"Balanced",IF($Q714="","Reason needed",IF($P714&lt;0,"Short","Over"))))</f>
        <v/>
      </c>
      <c r="U714" s="13">
        <f>IF($A714="","",$H714+$I714+$J714+$K714)</f>
        <v/>
      </c>
      <c r="V714" s="14">
        <f>IF($A714="","",DATE(YEAR($A714),MONTH($A714),1))</f>
        <v/>
      </c>
      <c r="W714" s="7">
        <f>IF($A714="","",$A714&amp;"|"&amp;$B714&amp;"|"&amp;$C714)</f>
        <v/>
      </c>
    </row>
    <row r="715">
      <c r="A715" s="12" t="n"/>
      <c r="B715" s="4" t="n"/>
      <c r="C715" s="4" t="n"/>
      <c r="D715" s="4" t="n"/>
      <c r="E715" s="4" t="n"/>
      <c r="F715" s="5" t="n"/>
      <c r="G715" s="5" t="n"/>
      <c r="H715" s="5" t="n"/>
      <c r="I715" s="5" t="n"/>
      <c r="J715" s="5" t="n"/>
      <c r="K715" s="5" t="n"/>
      <c r="L715" s="5" t="n"/>
      <c r="M715" s="13">
        <f>IF($A715="","",SUMIFS('Petty expenses'!$E$3:$E$1002,'Petty expenses'!$A$3:$A$1002,$A715,'Petty expenses'!$B$3:$B$1002,$B715,'Petty expenses'!$C$3:$C$1002,$C715))</f>
        <v/>
      </c>
      <c r="N715" s="13">
        <f>IF($A715="","",$F715+$H715-$M715)</f>
        <v/>
      </c>
      <c r="O715" s="5" t="n"/>
      <c r="P715" s="13">
        <f>IF(OR($A715="",$O715=""),"",$O715-$N715)</f>
        <v/>
      </c>
      <c r="Q715" s="4" t="n"/>
      <c r="R715" s="5" t="n"/>
      <c r="S715" s="4" t="n"/>
      <c r="T715" s="7">
        <f>IF(OR($A715="",$O715=""),"",IF($P715=0,"Balanced",IF($Q715="","Reason needed",IF($P715&lt;0,"Short","Over"))))</f>
        <v/>
      </c>
      <c r="U715" s="13">
        <f>IF($A715="","",$H715+$I715+$J715+$K715)</f>
        <v/>
      </c>
      <c r="V715" s="14">
        <f>IF($A715="","",DATE(YEAR($A715),MONTH($A715),1))</f>
        <v/>
      </c>
      <c r="W715" s="7">
        <f>IF($A715="","",$A715&amp;"|"&amp;$B715&amp;"|"&amp;$C715)</f>
        <v/>
      </c>
    </row>
    <row r="716">
      <c r="A716" s="12" t="n"/>
      <c r="B716" s="4" t="n"/>
      <c r="C716" s="4" t="n"/>
      <c r="D716" s="4" t="n"/>
      <c r="E716" s="4" t="n"/>
      <c r="F716" s="5" t="n"/>
      <c r="G716" s="5" t="n"/>
      <c r="H716" s="5" t="n"/>
      <c r="I716" s="5" t="n"/>
      <c r="J716" s="5" t="n"/>
      <c r="K716" s="5" t="n"/>
      <c r="L716" s="5" t="n"/>
      <c r="M716" s="13">
        <f>IF($A716="","",SUMIFS('Petty expenses'!$E$3:$E$1002,'Petty expenses'!$A$3:$A$1002,$A716,'Petty expenses'!$B$3:$B$1002,$B716,'Petty expenses'!$C$3:$C$1002,$C716))</f>
        <v/>
      </c>
      <c r="N716" s="13">
        <f>IF($A716="","",$F716+$H716-$M716)</f>
        <v/>
      </c>
      <c r="O716" s="5" t="n"/>
      <c r="P716" s="13">
        <f>IF(OR($A716="",$O716=""),"",$O716-$N716)</f>
        <v/>
      </c>
      <c r="Q716" s="4" t="n"/>
      <c r="R716" s="5" t="n"/>
      <c r="S716" s="4" t="n"/>
      <c r="T716" s="7">
        <f>IF(OR($A716="",$O716=""),"",IF($P716=0,"Balanced",IF($Q716="","Reason needed",IF($P716&lt;0,"Short","Over"))))</f>
        <v/>
      </c>
      <c r="U716" s="13">
        <f>IF($A716="","",$H716+$I716+$J716+$K716)</f>
        <v/>
      </c>
      <c r="V716" s="14">
        <f>IF($A716="","",DATE(YEAR($A716),MONTH($A716),1))</f>
        <v/>
      </c>
      <c r="W716" s="7">
        <f>IF($A716="","",$A716&amp;"|"&amp;$B716&amp;"|"&amp;$C716)</f>
        <v/>
      </c>
    </row>
    <row r="717">
      <c r="A717" s="12" t="n"/>
      <c r="B717" s="4" t="n"/>
      <c r="C717" s="4" t="n"/>
      <c r="D717" s="4" t="n"/>
      <c r="E717" s="4" t="n"/>
      <c r="F717" s="5" t="n"/>
      <c r="G717" s="5" t="n"/>
      <c r="H717" s="5" t="n"/>
      <c r="I717" s="5" t="n"/>
      <c r="J717" s="5" t="n"/>
      <c r="K717" s="5" t="n"/>
      <c r="L717" s="5" t="n"/>
      <c r="M717" s="13">
        <f>IF($A717="","",SUMIFS('Petty expenses'!$E$3:$E$1002,'Petty expenses'!$A$3:$A$1002,$A717,'Petty expenses'!$B$3:$B$1002,$B717,'Petty expenses'!$C$3:$C$1002,$C717))</f>
        <v/>
      </c>
      <c r="N717" s="13">
        <f>IF($A717="","",$F717+$H717-$M717)</f>
        <v/>
      </c>
      <c r="O717" s="5" t="n"/>
      <c r="P717" s="13">
        <f>IF(OR($A717="",$O717=""),"",$O717-$N717)</f>
        <v/>
      </c>
      <c r="Q717" s="4" t="n"/>
      <c r="R717" s="5" t="n"/>
      <c r="S717" s="4" t="n"/>
      <c r="T717" s="7">
        <f>IF(OR($A717="",$O717=""),"",IF($P717=0,"Balanced",IF($Q717="","Reason needed",IF($P717&lt;0,"Short","Over"))))</f>
        <v/>
      </c>
      <c r="U717" s="13">
        <f>IF($A717="","",$H717+$I717+$J717+$K717)</f>
        <v/>
      </c>
      <c r="V717" s="14">
        <f>IF($A717="","",DATE(YEAR($A717),MONTH($A717),1))</f>
        <v/>
      </c>
      <c r="W717" s="7">
        <f>IF($A717="","",$A717&amp;"|"&amp;$B717&amp;"|"&amp;$C717)</f>
        <v/>
      </c>
    </row>
    <row r="718">
      <c r="A718" s="12" t="n"/>
      <c r="B718" s="4" t="n"/>
      <c r="C718" s="4" t="n"/>
      <c r="D718" s="4" t="n"/>
      <c r="E718" s="4" t="n"/>
      <c r="F718" s="5" t="n"/>
      <c r="G718" s="5" t="n"/>
      <c r="H718" s="5" t="n"/>
      <c r="I718" s="5" t="n"/>
      <c r="J718" s="5" t="n"/>
      <c r="K718" s="5" t="n"/>
      <c r="L718" s="5" t="n"/>
      <c r="M718" s="13">
        <f>IF($A718="","",SUMIFS('Petty expenses'!$E$3:$E$1002,'Petty expenses'!$A$3:$A$1002,$A718,'Petty expenses'!$B$3:$B$1002,$B718,'Petty expenses'!$C$3:$C$1002,$C718))</f>
        <v/>
      </c>
      <c r="N718" s="13">
        <f>IF($A718="","",$F718+$H718-$M718)</f>
        <v/>
      </c>
      <c r="O718" s="5" t="n"/>
      <c r="P718" s="13">
        <f>IF(OR($A718="",$O718=""),"",$O718-$N718)</f>
        <v/>
      </c>
      <c r="Q718" s="4" t="n"/>
      <c r="R718" s="5" t="n"/>
      <c r="S718" s="4" t="n"/>
      <c r="T718" s="7">
        <f>IF(OR($A718="",$O718=""),"",IF($P718=0,"Balanced",IF($Q718="","Reason needed",IF($P718&lt;0,"Short","Over"))))</f>
        <v/>
      </c>
      <c r="U718" s="13">
        <f>IF($A718="","",$H718+$I718+$J718+$K718)</f>
        <v/>
      </c>
      <c r="V718" s="14">
        <f>IF($A718="","",DATE(YEAR($A718),MONTH($A718),1))</f>
        <v/>
      </c>
      <c r="W718" s="7">
        <f>IF($A718="","",$A718&amp;"|"&amp;$B718&amp;"|"&amp;$C718)</f>
        <v/>
      </c>
    </row>
    <row r="719">
      <c r="A719" s="12" t="n"/>
      <c r="B719" s="4" t="n"/>
      <c r="C719" s="4" t="n"/>
      <c r="D719" s="4" t="n"/>
      <c r="E719" s="4" t="n"/>
      <c r="F719" s="5" t="n"/>
      <c r="G719" s="5" t="n"/>
      <c r="H719" s="5" t="n"/>
      <c r="I719" s="5" t="n"/>
      <c r="J719" s="5" t="n"/>
      <c r="K719" s="5" t="n"/>
      <c r="L719" s="5" t="n"/>
      <c r="M719" s="13">
        <f>IF($A719="","",SUMIFS('Petty expenses'!$E$3:$E$1002,'Petty expenses'!$A$3:$A$1002,$A719,'Petty expenses'!$B$3:$B$1002,$B719,'Petty expenses'!$C$3:$C$1002,$C719))</f>
        <v/>
      </c>
      <c r="N719" s="13">
        <f>IF($A719="","",$F719+$H719-$M719)</f>
        <v/>
      </c>
      <c r="O719" s="5" t="n"/>
      <c r="P719" s="13">
        <f>IF(OR($A719="",$O719=""),"",$O719-$N719)</f>
        <v/>
      </c>
      <c r="Q719" s="4" t="n"/>
      <c r="R719" s="5" t="n"/>
      <c r="S719" s="4" t="n"/>
      <c r="T719" s="7">
        <f>IF(OR($A719="",$O719=""),"",IF($P719=0,"Balanced",IF($Q719="","Reason needed",IF($P719&lt;0,"Short","Over"))))</f>
        <v/>
      </c>
      <c r="U719" s="13">
        <f>IF($A719="","",$H719+$I719+$J719+$K719)</f>
        <v/>
      </c>
      <c r="V719" s="14">
        <f>IF($A719="","",DATE(YEAR($A719),MONTH($A719),1))</f>
        <v/>
      </c>
      <c r="W719" s="7">
        <f>IF($A719="","",$A719&amp;"|"&amp;$B719&amp;"|"&amp;$C719)</f>
        <v/>
      </c>
    </row>
    <row r="720">
      <c r="A720" s="12" t="n"/>
      <c r="B720" s="4" t="n"/>
      <c r="C720" s="4" t="n"/>
      <c r="D720" s="4" t="n"/>
      <c r="E720" s="4" t="n"/>
      <c r="F720" s="5" t="n"/>
      <c r="G720" s="5" t="n"/>
      <c r="H720" s="5" t="n"/>
      <c r="I720" s="5" t="n"/>
      <c r="J720" s="5" t="n"/>
      <c r="K720" s="5" t="n"/>
      <c r="L720" s="5" t="n"/>
      <c r="M720" s="13">
        <f>IF($A720="","",SUMIFS('Petty expenses'!$E$3:$E$1002,'Petty expenses'!$A$3:$A$1002,$A720,'Petty expenses'!$B$3:$B$1002,$B720,'Petty expenses'!$C$3:$C$1002,$C720))</f>
        <v/>
      </c>
      <c r="N720" s="13">
        <f>IF($A720="","",$F720+$H720-$M720)</f>
        <v/>
      </c>
      <c r="O720" s="5" t="n"/>
      <c r="P720" s="13">
        <f>IF(OR($A720="",$O720=""),"",$O720-$N720)</f>
        <v/>
      </c>
      <c r="Q720" s="4" t="n"/>
      <c r="R720" s="5" t="n"/>
      <c r="S720" s="4" t="n"/>
      <c r="T720" s="7">
        <f>IF(OR($A720="",$O720=""),"",IF($P720=0,"Balanced",IF($Q720="","Reason needed",IF($P720&lt;0,"Short","Over"))))</f>
        <v/>
      </c>
      <c r="U720" s="13">
        <f>IF($A720="","",$H720+$I720+$J720+$K720)</f>
        <v/>
      </c>
      <c r="V720" s="14">
        <f>IF($A720="","",DATE(YEAR($A720),MONTH($A720),1))</f>
        <v/>
      </c>
      <c r="W720" s="7">
        <f>IF($A720="","",$A720&amp;"|"&amp;$B720&amp;"|"&amp;$C720)</f>
        <v/>
      </c>
    </row>
    <row r="721">
      <c r="A721" s="12" t="n"/>
      <c r="B721" s="4" t="n"/>
      <c r="C721" s="4" t="n"/>
      <c r="D721" s="4" t="n"/>
      <c r="E721" s="4" t="n"/>
      <c r="F721" s="5" t="n"/>
      <c r="G721" s="5" t="n"/>
      <c r="H721" s="5" t="n"/>
      <c r="I721" s="5" t="n"/>
      <c r="J721" s="5" t="n"/>
      <c r="K721" s="5" t="n"/>
      <c r="L721" s="5" t="n"/>
      <c r="M721" s="13">
        <f>IF($A721="","",SUMIFS('Petty expenses'!$E$3:$E$1002,'Petty expenses'!$A$3:$A$1002,$A721,'Petty expenses'!$B$3:$B$1002,$B721,'Petty expenses'!$C$3:$C$1002,$C721))</f>
        <v/>
      </c>
      <c r="N721" s="13">
        <f>IF($A721="","",$F721+$H721-$M721)</f>
        <v/>
      </c>
      <c r="O721" s="5" t="n"/>
      <c r="P721" s="13">
        <f>IF(OR($A721="",$O721=""),"",$O721-$N721)</f>
        <v/>
      </c>
      <c r="Q721" s="4" t="n"/>
      <c r="R721" s="5" t="n"/>
      <c r="S721" s="4" t="n"/>
      <c r="T721" s="7">
        <f>IF(OR($A721="",$O721=""),"",IF($P721=0,"Balanced",IF($Q721="","Reason needed",IF($P721&lt;0,"Short","Over"))))</f>
        <v/>
      </c>
      <c r="U721" s="13">
        <f>IF($A721="","",$H721+$I721+$J721+$K721)</f>
        <v/>
      </c>
      <c r="V721" s="14">
        <f>IF($A721="","",DATE(YEAR($A721),MONTH($A721),1))</f>
        <v/>
      </c>
      <c r="W721" s="7">
        <f>IF($A721="","",$A721&amp;"|"&amp;$B721&amp;"|"&amp;$C721)</f>
        <v/>
      </c>
    </row>
    <row r="722">
      <c r="A722" s="12" t="n"/>
      <c r="B722" s="4" t="n"/>
      <c r="C722" s="4" t="n"/>
      <c r="D722" s="4" t="n"/>
      <c r="E722" s="4" t="n"/>
      <c r="F722" s="5" t="n"/>
      <c r="G722" s="5" t="n"/>
      <c r="H722" s="5" t="n"/>
      <c r="I722" s="5" t="n"/>
      <c r="J722" s="5" t="n"/>
      <c r="K722" s="5" t="n"/>
      <c r="L722" s="5" t="n"/>
      <c r="M722" s="13">
        <f>IF($A722="","",SUMIFS('Petty expenses'!$E$3:$E$1002,'Petty expenses'!$A$3:$A$1002,$A722,'Petty expenses'!$B$3:$B$1002,$B722,'Petty expenses'!$C$3:$C$1002,$C722))</f>
        <v/>
      </c>
      <c r="N722" s="13">
        <f>IF($A722="","",$F722+$H722-$M722)</f>
        <v/>
      </c>
      <c r="O722" s="5" t="n"/>
      <c r="P722" s="13">
        <f>IF(OR($A722="",$O722=""),"",$O722-$N722)</f>
        <v/>
      </c>
      <c r="Q722" s="4" t="n"/>
      <c r="R722" s="5" t="n"/>
      <c r="S722" s="4" t="n"/>
      <c r="T722" s="7">
        <f>IF(OR($A722="",$O722=""),"",IF($P722=0,"Balanced",IF($Q722="","Reason needed",IF($P722&lt;0,"Short","Over"))))</f>
        <v/>
      </c>
      <c r="U722" s="13">
        <f>IF($A722="","",$H722+$I722+$J722+$K722)</f>
        <v/>
      </c>
      <c r="V722" s="14">
        <f>IF($A722="","",DATE(YEAR($A722),MONTH($A722),1))</f>
        <v/>
      </c>
      <c r="W722" s="7">
        <f>IF($A722="","",$A722&amp;"|"&amp;$B722&amp;"|"&amp;$C722)</f>
        <v/>
      </c>
    </row>
    <row r="723">
      <c r="A723" s="12" t="n"/>
      <c r="B723" s="4" t="n"/>
      <c r="C723" s="4" t="n"/>
      <c r="D723" s="4" t="n"/>
      <c r="E723" s="4" t="n"/>
      <c r="F723" s="5" t="n"/>
      <c r="G723" s="5" t="n"/>
      <c r="H723" s="5" t="n"/>
      <c r="I723" s="5" t="n"/>
      <c r="J723" s="5" t="n"/>
      <c r="K723" s="5" t="n"/>
      <c r="L723" s="5" t="n"/>
      <c r="M723" s="13">
        <f>IF($A723="","",SUMIFS('Petty expenses'!$E$3:$E$1002,'Petty expenses'!$A$3:$A$1002,$A723,'Petty expenses'!$B$3:$B$1002,$B723,'Petty expenses'!$C$3:$C$1002,$C723))</f>
        <v/>
      </c>
      <c r="N723" s="13">
        <f>IF($A723="","",$F723+$H723-$M723)</f>
        <v/>
      </c>
      <c r="O723" s="5" t="n"/>
      <c r="P723" s="13">
        <f>IF(OR($A723="",$O723=""),"",$O723-$N723)</f>
        <v/>
      </c>
      <c r="Q723" s="4" t="n"/>
      <c r="R723" s="5" t="n"/>
      <c r="S723" s="4" t="n"/>
      <c r="T723" s="7">
        <f>IF(OR($A723="",$O723=""),"",IF($P723=0,"Balanced",IF($Q723="","Reason needed",IF($P723&lt;0,"Short","Over"))))</f>
        <v/>
      </c>
      <c r="U723" s="13">
        <f>IF($A723="","",$H723+$I723+$J723+$K723)</f>
        <v/>
      </c>
      <c r="V723" s="14">
        <f>IF($A723="","",DATE(YEAR($A723),MONTH($A723),1))</f>
        <v/>
      </c>
      <c r="W723" s="7">
        <f>IF($A723="","",$A723&amp;"|"&amp;$B723&amp;"|"&amp;$C723)</f>
        <v/>
      </c>
    </row>
    <row r="724">
      <c r="A724" s="12" t="n"/>
      <c r="B724" s="4" t="n"/>
      <c r="C724" s="4" t="n"/>
      <c r="D724" s="4" t="n"/>
      <c r="E724" s="4" t="n"/>
      <c r="F724" s="5" t="n"/>
      <c r="G724" s="5" t="n"/>
      <c r="H724" s="5" t="n"/>
      <c r="I724" s="5" t="n"/>
      <c r="J724" s="5" t="n"/>
      <c r="K724" s="5" t="n"/>
      <c r="L724" s="5" t="n"/>
      <c r="M724" s="13">
        <f>IF($A724="","",SUMIFS('Petty expenses'!$E$3:$E$1002,'Petty expenses'!$A$3:$A$1002,$A724,'Petty expenses'!$B$3:$B$1002,$B724,'Petty expenses'!$C$3:$C$1002,$C724))</f>
        <v/>
      </c>
      <c r="N724" s="13">
        <f>IF($A724="","",$F724+$H724-$M724)</f>
        <v/>
      </c>
      <c r="O724" s="5" t="n"/>
      <c r="P724" s="13">
        <f>IF(OR($A724="",$O724=""),"",$O724-$N724)</f>
        <v/>
      </c>
      <c r="Q724" s="4" t="n"/>
      <c r="R724" s="5" t="n"/>
      <c r="S724" s="4" t="n"/>
      <c r="T724" s="7">
        <f>IF(OR($A724="",$O724=""),"",IF($P724=0,"Balanced",IF($Q724="","Reason needed",IF($P724&lt;0,"Short","Over"))))</f>
        <v/>
      </c>
      <c r="U724" s="13">
        <f>IF($A724="","",$H724+$I724+$J724+$K724)</f>
        <v/>
      </c>
      <c r="V724" s="14">
        <f>IF($A724="","",DATE(YEAR($A724),MONTH($A724),1))</f>
        <v/>
      </c>
      <c r="W724" s="7">
        <f>IF($A724="","",$A724&amp;"|"&amp;$B724&amp;"|"&amp;$C724)</f>
        <v/>
      </c>
    </row>
    <row r="725">
      <c r="A725" s="12" t="n"/>
      <c r="B725" s="4" t="n"/>
      <c r="C725" s="4" t="n"/>
      <c r="D725" s="4" t="n"/>
      <c r="E725" s="4" t="n"/>
      <c r="F725" s="5" t="n"/>
      <c r="G725" s="5" t="n"/>
      <c r="H725" s="5" t="n"/>
      <c r="I725" s="5" t="n"/>
      <c r="J725" s="5" t="n"/>
      <c r="K725" s="5" t="n"/>
      <c r="L725" s="5" t="n"/>
      <c r="M725" s="13">
        <f>IF($A725="","",SUMIFS('Petty expenses'!$E$3:$E$1002,'Petty expenses'!$A$3:$A$1002,$A725,'Petty expenses'!$B$3:$B$1002,$B725,'Petty expenses'!$C$3:$C$1002,$C725))</f>
        <v/>
      </c>
      <c r="N725" s="13">
        <f>IF($A725="","",$F725+$H725-$M725)</f>
        <v/>
      </c>
      <c r="O725" s="5" t="n"/>
      <c r="P725" s="13">
        <f>IF(OR($A725="",$O725=""),"",$O725-$N725)</f>
        <v/>
      </c>
      <c r="Q725" s="4" t="n"/>
      <c r="R725" s="5" t="n"/>
      <c r="S725" s="4" t="n"/>
      <c r="T725" s="7">
        <f>IF(OR($A725="",$O725=""),"",IF($P725=0,"Balanced",IF($Q725="","Reason needed",IF($P725&lt;0,"Short","Over"))))</f>
        <v/>
      </c>
      <c r="U725" s="13">
        <f>IF($A725="","",$H725+$I725+$J725+$K725)</f>
        <v/>
      </c>
      <c r="V725" s="14">
        <f>IF($A725="","",DATE(YEAR($A725),MONTH($A725),1))</f>
        <v/>
      </c>
      <c r="W725" s="7">
        <f>IF($A725="","",$A725&amp;"|"&amp;$B725&amp;"|"&amp;$C725)</f>
        <v/>
      </c>
    </row>
    <row r="726">
      <c r="A726" s="12" t="n"/>
      <c r="B726" s="4" t="n"/>
      <c r="C726" s="4" t="n"/>
      <c r="D726" s="4" t="n"/>
      <c r="E726" s="4" t="n"/>
      <c r="F726" s="5" t="n"/>
      <c r="G726" s="5" t="n"/>
      <c r="H726" s="5" t="n"/>
      <c r="I726" s="5" t="n"/>
      <c r="J726" s="5" t="n"/>
      <c r="K726" s="5" t="n"/>
      <c r="L726" s="5" t="n"/>
      <c r="M726" s="13">
        <f>IF($A726="","",SUMIFS('Petty expenses'!$E$3:$E$1002,'Petty expenses'!$A$3:$A$1002,$A726,'Petty expenses'!$B$3:$B$1002,$B726,'Petty expenses'!$C$3:$C$1002,$C726))</f>
        <v/>
      </c>
      <c r="N726" s="13">
        <f>IF($A726="","",$F726+$H726-$M726)</f>
        <v/>
      </c>
      <c r="O726" s="5" t="n"/>
      <c r="P726" s="13">
        <f>IF(OR($A726="",$O726=""),"",$O726-$N726)</f>
        <v/>
      </c>
      <c r="Q726" s="4" t="n"/>
      <c r="R726" s="5" t="n"/>
      <c r="S726" s="4" t="n"/>
      <c r="T726" s="7">
        <f>IF(OR($A726="",$O726=""),"",IF($P726=0,"Balanced",IF($Q726="","Reason needed",IF($P726&lt;0,"Short","Over"))))</f>
        <v/>
      </c>
      <c r="U726" s="13">
        <f>IF($A726="","",$H726+$I726+$J726+$K726)</f>
        <v/>
      </c>
      <c r="V726" s="14">
        <f>IF($A726="","",DATE(YEAR($A726),MONTH($A726),1))</f>
        <v/>
      </c>
      <c r="W726" s="7">
        <f>IF($A726="","",$A726&amp;"|"&amp;$B726&amp;"|"&amp;$C726)</f>
        <v/>
      </c>
    </row>
    <row r="727">
      <c r="A727" s="12" t="n"/>
      <c r="B727" s="4" t="n"/>
      <c r="C727" s="4" t="n"/>
      <c r="D727" s="4" t="n"/>
      <c r="E727" s="4" t="n"/>
      <c r="F727" s="5" t="n"/>
      <c r="G727" s="5" t="n"/>
      <c r="H727" s="5" t="n"/>
      <c r="I727" s="5" t="n"/>
      <c r="J727" s="5" t="n"/>
      <c r="K727" s="5" t="n"/>
      <c r="L727" s="5" t="n"/>
      <c r="M727" s="13">
        <f>IF($A727="","",SUMIFS('Petty expenses'!$E$3:$E$1002,'Petty expenses'!$A$3:$A$1002,$A727,'Petty expenses'!$B$3:$B$1002,$B727,'Petty expenses'!$C$3:$C$1002,$C727))</f>
        <v/>
      </c>
      <c r="N727" s="13">
        <f>IF($A727="","",$F727+$H727-$M727)</f>
        <v/>
      </c>
      <c r="O727" s="5" t="n"/>
      <c r="P727" s="13">
        <f>IF(OR($A727="",$O727=""),"",$O727-$N727)</f>
        <v/>
      </c>
      <c r="Q727" s="4" t="n"/>
      <c r="R727" s="5" t="n"/>
      <c r="S727" s="4" t="n"/>
      <c r="T727" s="7">
        <f>IF(OR($A727="",$O727=""),"",IF($P727=0,"Balanced",IF($Q727="","Reason needed",IF($P727&lt;0,"Short","Over"))))</f>
        <v/>
      </c>
      <c r="U727" s="13">
        <f>IF($A727="","",$H727+$I727+$J727+$K727)</f>
        <v/>
      </c>
      <c r="V727" s="14">
        <f>IF($A727="","",DATE(YEAR($A727),MONTH($A727),1))</f>
        <v/>
      </c>
      <c r="W727" s="7">
        <f>IF($A727="","",$A727&amp;"|"&amp;$B727&amp;"|"&amp;$C727)</f>
        <v/>
      </c>
    </row>
    <row r="728">
      <c r="A728" s="12" t="n"/>
      <c r="B728" s="4" t="n"/>
      <c r="C728" s="4" t="n"/>
      <c r="D728" s="4" t="n"/>
      <c r="E728" s="4" t="n"/>
      <c r="F728" s="5" t="n"/>
      <c r="G728" s="5" t="n"/>
      <c r="H728" s="5" t="n"/>
      <c r="I728" s="5" t="n"/>
      <c r="J728" s="5" t="n"/>
      <c r="K728" s="5" t="n"/>
      <c r="L728" s="5" t="n"/>
      <c r="M728" s="13">
        <f>IF($A728="","",SUMIFS('Petty expenses'!$E$3:$E$1002,'Petty expenses'!$A$3:$A$1002,$A728,'Petty expenses'!$B$3:$B$1002,$B728,'Petty expenses'!$C$3:$C$1002,$C728))</f>
        <v/>
      </c>
      <c r="N728" s="13">
        <f>IF($A728="","",$F728+$H728-$M728)</f>
        <v/>
      </c>
      <c r="O728" s="5" t="n"/>
      <c r="P728" s="13">
        <f>IF(OR($A728="",$O728=""),"",$O728-$N728)</f>
        <v/>
      </c>
      <c r="Q728" s="4" t="n"/>
      <c r="R728" s="5" t="n"/>
      <c r="S728" s="4" t="n"/>
      <c r="T728" s="7">
        <f>IF(OR($A728="",$O728=""),"",IF($P728=0,"Balanced",IF($Q728="","Reason needed",IF($P728&lt;0,"Short","Over"))))</f>
        <v/>
      </c>
      <c r="U728" s="13">
        <f>IF($A728="","",$H728+$I728+$J728+$K728)</f>
        <v/>
      </c>
      <c r="V728" s="14">
        <f>IF($A728="","",DATE(YEAR($A728),MONTH($A728),1))</f>
        <v/>
      </c>
      <c r="W728" s="7">
        <f>IF($A728="","",$A728&amp;"|"&amp;$B728&amp;"|"&amp;$C728)</f>
        <v/>
      </c>
    </row>
    <row r="729">
      <c r="A729" s="12" t="n"/>
      <c r="B729" s="4" t="n"/>
      <c r="C729" s="4" t="n"/>
      <c r="D729" s="4" t="n"/>
      <c r="E729" s="4" t="n"/>
      <c r="F729" s="5" t="n"/>
      <c r="G729" s="5" t="n"/>
      <c r="H729" s="5" t="n"/>
      <c r="I729" s="5" t="n"/>
      <c r="J729" s="5" t="n"/>
      <c r="K729" s="5" t="n"/>
      <c r="L729" s="5" t="n"/>
      <c r="M729" s="13">
        <f>IF($A729="","",SUMIFS('Petty expenses'!$E$3:$E$1002,'Petty expenses'!$A$3:$A$1002,$A729,'Petty expenses'!$B$3:$B$1002,$B729,'Petty expenses'!$C$3:$C$1002,$C729))</f>
        <v/>
      </c>
      <c r="N729" s="13">
        <f>IF($A729="","",$F729+$H729-$M729)</f>
        <v/>
      </c>
      <c r="O729" s="5" t="n"/>
      <c r="P729" s="13">
        <f>IF(OR($A729="",$O729=""),"",$O729-$N729)</f>
        <v/>
      </c>
      <c r="Q729" s="4" t="n"/>
      <c r="R729" s="5" t="n"/>
      <c r="S729" s="4" t="n"/>
      <c r="T729" s="7">
        <f>IF(OR($A729="",$O729=""),"",IF($P729=0,"Balanced",IF($Q729="","Reason needed",IF($P729&lt;0,"Short","Over"))))</f>
        <v/>
      </c>
      <c r="U729" s="13">
        <f>IF($A729="","",$H729+$I729+$J729+$K729)</f>
        <v/>
      </c>
      <c r="V729" s="14">
        <f>IF($A729="","",DATE(YEAR($A729),MONTH($A729),1))</f>
        <v/>
      </c>
      <c r="W729" s="7">
        <f>IF($A729="","",$A729&amp;"|"&amp;$B729&amp;"|"&amp;$C729)</f>
        <v/>
      </c>
    </row>
    <row r="730">
      <c r="A730" s="12" t="n"/>
      <c r="B730" s="4" t="n"/>
      <c r="C730" s="4" t="n"/>
      <c r="D730" s="4" t="n"/>
      <c r="E730" s="4" t="n"/>
      <c r="F730" s="5" t="n"/>
      <c r="G730" s="5" t="n"/>
      <c r="H730" s="5" t="n"/>
      <c r="I730" s="5" t="n"/>
      <c r="J730" s="5" t="n"/>
      <c r="K730" s="5" t="n"/>
      <c r="L730" s="5" t="n"/>
      <c r="M730" s="13">
        <f>IF($A730="","",SUMIFS('Petty expenses'!$E$3:$E$1002,'Petty expenses'!$A$3:$A$1002,$A730,'Petty expenses'!$B$3:$B$1002,$B730,'Petty expenses'!$C$3:$C$1002,$C730))</f>
        <v/>
      </c>
      <c r="N730" s="13">
        <f>IF($A730="","",$F730+$H730-$M730)</f>
        <v/>
      </c>
      <c r="O730" s="5" t="n"/>
      <c r="P730" s="13">
        <f>IF(OR($A730="",$O730=""),"",$O730-$N730)</f>
        <v/>
      </c>
      <c r="Q730" s="4" t="n"/>
      <c r="R730" s="5" t="n"/>
      <c r="S730" s="4" t="n"/>
      <c r="T730" s="7">
        <f>IF(OR($A730="",$O730=""),"",IF($P730=0,"Balanced",IF($Q730="","Reason needed",IF($P730&lt;0,"Short","Over"))))</f>
        <v/>
      </c>
      <c r="U730" s="13">
        <f>IF($A730="","",$H730+$I730+$J730+$K730)</f>
        <v/>
      </c>
      <c r="V730" s="14">
        <f>IF($A730="","",DATE(YEAR($A730),MONTH($A730),1))</f>
        <v/>
      </c>
      <c r="W730" s="7">
        <f>IF($A730="","",$A730&amp;"|"&amp;$B730&amp;"|"&amp;$C730)</f>
        <v/>
      </c>
    </row>
    <row r="731">
      <c r="A731" s="12" t="n"/>
      <c r="B731" s="4" t="n"/>
      <c r="C731" s="4" t="n"/>
      <c r="D731" s="4" t="n"/>
      <c r="E731" s="4" t="n"/>
      <c r="F731" s="5" t="n"/>
      <c r="G731" s="5" t="n"/>
      <c r="H731" s="5" t="n"/>
      <c r="I731" s="5" t="n"/>
      <c r="J731" s="5" t="n"/>
      <c r="K731" s="5" t="n"/>
      <c r="L731" s="5" t="n"/>
      <c r="M731" s="13">
        <f>IF($A731="","",SUMIFS('Petty expenses'!$E$3:$E$1002,'Petty expenses'!$A$3:$A$1002,$A731,'Petty expenses'!$B$3:$B$1002,$B731,'Petty expenses'!$C$3:$C$1002,$C731))</f>
        <v/>
      </c>
      <c r="N731" s="13">
        <f>IF($A731="","",$F731+$H731-$M731)</f>
        <v/>
      </c>
      <c r="O731" s="5" t="n"/>
      <c r="P731" s="13">
        <f>IF(OR($A731="",$O731=""),"",$O731-$N731)</f>
        <v/>
      </c>
      <c r="Q731" s="4" t="n"/>
      <c r="R731" s="5" t="n"/>
      <c r="S731" s="4" t="n"/>
      <c r="T731" s="7">
        <f>IF(OR($A731="",$O731=""),"",IF($P731=0,"Balanced",IF($Q731="","Reason needed",IF($P731&lt;0,"Short","Over"))))</f>
        <v/>
      </c>
      <c r="U731" s="13">
        <f>IF($A731="","",$H731+$I731+$J731+$K731)</f>
        <v/>
      </c>
      <c r="V731" s="14">
        <f>IF($A731="","",DATE(YEAR($A731),MONTH($A731),1))</f>
        <v/>
      </c>
      <c r="W731" s="7">
        <f>IF($A731="","",$A731&amp;"|"&amp;$B731&amp;"|"&amp;$C731)</f>
        <v/>
      </c>
    </row>
    <row r="732">
      <c r="A732" s="12" t="n"/>
      <c r="B732" s="4" t="n"/>
      <c r="C732" s="4" t="n"/>
      <c r="D732" s="4" t="n"/>
      <c r="E732" s="4" t="n"/>
      <c r="F732" s="5" t="n"/>
      <c r="G732" s="5" t="n"/>
      <c r="H732" s="5" t="n"/>
      <c r="I732" s="5" t="n"/>
      <c r="J732" s="5" t="n"/>
      <c r="K732" s="5" t="n"/>
      <c r="L732" s="5" t="n"/>
      <c r="M732" s="13">
        <f>IF($A732="","",SUMIFS('Petty expenses'!$E$3:$E$1002,'Petty expenses'!$A$3:$A$1002,$A732,'Petty expenses'!$B$3:$B$1002,$B732,'Petty expenses'!$C$3:$C$1002,$C732))</f>
        <v/>
      </c>
      <c r="N732" s="13">
        <f>IF($A732="","",$F732+$H732-$M732)</f>
        <v/>
      </c>
      <c r="O732" s="5" t="n"/>
      <c r="P732" s="13">
        <f>IF(OR($A732="",$O732=""),"",$O732-$N732)</f>
        <v/>
      </c>
      <c r="Q732" s="4" t="n"/>
      <c r="R732" s="5" t="n"/>
      <c r="S732" s="4" t="n"/>
      <c r="T732" s="7">
        <f>IF(OR($A732="",$O732=""),"",IF($P732=0,"Balanced",IF($Q732="","Reason needed",IF($P732&lt;0,"Short","Over"))))</f>
        <v/>
      </c>
      <c r="U732" s="13">
        <f>IF($A732="","",$H732+$I732+$J732+$K732)</f>
        <v/>
      </c>
      <c r="V732" s="14">
        <f>IF($A732="","",DATE(YEAR($A732),MONTH($A732),1))</f>
        <v/>
      </c>
      <c r="W732" s="7">
        <f>IF($A732="","",$A732&amp;"|"&amp;$B732&amp;"|"&amp;$C732)</f>
        <v/>
      </c>
    </row>
    <row r="733">
      <c r="A733" s="12" t="n"/>
      <c r="B733" s="4" t="n"/>
      <c r="C733" s="4" t="n"/>
      <c r="D733" s="4" t="n"/>
      <c r="E733" s="4" t="n"/>
      <c r="F733" s="5" t="n"/>
      <c r="G733" s="5" t="n"/>
      <c r="H733" s="5" t="n"/>
      <c r="I733" s="5" t="n"/>
      <c r="J733" s="5" t="n"/>
      <c r="K733" s="5" t="n"/>
      <c r="L733" s="5" t="n"/>
      <c r="M733" s="13">
        <f>IF($A733="","",SUMIFS('Petty expenses'!$E$3:$E$1002,'Petty expenses'!$A$3:$A$1002,$A733,'Petty expenses'!$B$3:$B$1002,$B733,'Petty expenses'!$C$3:$C$1002,$C733))</f>
        <v/>
      </c>
      <c r="N733" s="13">
        <f>IF($A733="","",$F733+$H733-$M733)</f>
        <v/>
      </c>
      <c r="O733" s="5" t="n"/>
      <c r="P733" s="13">
        <f>IF(OR($A733="",$O733=""),"",$O733-$N733)</f>
        <v/>
      </c>
      <c r="Q733" s="4" t="n"/>
      <c r="R733" s="5" t="n"/>
      <c r="S733" s="4" t="n"/>
      <c r="T733" s="7">
        <f>IF(OR($A733="",$O733=""),"",IF($P733=0,"Balanced",IF($Q733="","Reason needed",IF($P733&lt;0,"Short","Over"))))</f>
        <v/>
      </c>
      <c r="U733" s="13">
        <f>IF($A733="","",$H733+$I733+$J733+$K733)</f>
        <v/>
      </c>
      <c r="V733" s="14">
        <f>IF($A733="","",DATE(YEAR($A733),MONTH($A733),1))</f>
        <v/>
      </c>
      <c r="W733" s="7">
        <f>IF($A733="","",$A733&amp;"|"&amp;$B733&amp;"|"&amp;$C733)</f>
        <v/>
      </c>
    </row>
    <row r="734">
      <c r="A734" s="12" t="n"/>
      <c r="B734" s="4" t="n"/>
      <c r="C734" s="4" t="n"/>
      <c r="D734" s="4" t="n"/>
      <c r="E734" s="4" t="n"/>
      <c r="F734" s="5" t="n"/>
      <c r="G734" s="5" t="n"/>
      <c r="H734" s="5" t="n"/>
      <c r="I734" s="5" t="n"/>
      <c r="J734" s="5" t="n"/>
      <c r="K734" s="5" t="n"/>
      <c r="L734" s="5" t="n"/>
      <c r="M734" s="13">
        <f>IF($A734="","",SUMIFS('Petty expenses'!$E$3:$E$1002,'Petty expenses'!$A$3:$A$1002,$A734,'Petty expenses'!$B$3:$B$1002,$B734,'Petty expenses'!$C$3:$C$1002,$C734))</f>
        <v/>
      </c>
      <c r="N734" s="13">
        <f>IF($A734="","",$F734+$H734-$M734)</f>
        <v/>
      </c>
      <c r="O734" s="5" t="n"/>
      <c r="P734" s="13">
        <f>IF(OR($A734="",$O734=""),"",$O734-$N734)</f>
        <v/>
      </c>
      <c r="Q734" s="4" t="n"/>
      <c r="R734" s="5" t="n"/>
      <c r="S734" s="4" t="n"/>
      <c r="T734" s="7">
        <f>IF(OR($A734="",$O734=""),"",IF($P734=0,"Balanced",IF($Q734="","Reason needed",IF($P734&lt;0,"Short","Over"))))</f>
        <v/>
      </c>
      <c r="U734" s="13">
        <f>IF($A734="","",$H734+$I734+$J734+$K734)</f>
        <v/>
      </c>
      <c r="V734" s="14">
        <f>IF($A734="","",DATE(YEAR($A734),MONTH($A734),1))</f>
        <v/>
      </c>
      <c r="W734" s="7">
        <f>IF($A734="","",$A734&amp;"|"&amp;$B734&amp;"|"&amp;$C734)</f>
        <v/>
      </c>
    </row>
    <row r="735">
      <c r="A735" s="12" t="n"/>
      <c r="B735" s="4" t="n"/>
      <c r="C735" s="4" t="n"/>
      <c r="D735" s="4" t="n"/>
      <c r="E735" s="4" t="n"/>
      <c r="F735" s="5" t="n"/>
      <c r="G735" s="5" t="n"/>
      <c r="H735" s="5" t="n"/>
      <c r="I735" s="5" t="n"/>
      <c r="J735" s="5" t="n"/>
      <c r="K735" s="5" t="n"/>
      <c r="L735" s="5" t="n"/>
      <c r="M735" s="13">
        <f>IF($A735="","",SUMIFS('Petty expenses'!$E$3:$E$1002,'Petty expenses'!$A$3:$A$1002,$A735,'Petty expenses'!$B$3:$B$1002,$B735,'Petty expenses'!$C$3:$C$1002,$C735))</f>
        <v/>
      </c>
      <c r="N735" s="13">
        <f>IF($A735="","",$F735+$H735-$M735)</f>
        <v/>
      </c>
      <c r="O735" s="5" t="n"/>
      <c r="P735" s="13">
        <f>IF(OR($A735="",$O735=""),"",$O735-$N735)</f>
        <v/>
      </c>
      <c r="Q735" s="4" t="n"/>
      <c r="R735" s="5" t="n"/>
      <c r="S735" s="4" t="n"/>
      <c r="T735" s="7">
        <f>IF(OR($A735="",$O735=""),"",IF($P735=0,"Balanced",IF($Q735="","Reason needed",IF($P735&lt;0,"Short","Over"))))</f>
        <v/>
      </c>
      <c r="U735" s="13">
        <f>IF($A735="","",$H735+$I735+$J735+$K735)</f>
        <v/>
      </c>
      <c r="V735" s="14">
        <f>IF($A735="","",DATE(YEAR($A735),MONTH($A735),1))</f>
        <v/>
      </c>
      <c r="W735" s="7">
        <f>IF($A735="","",$A735&amp;"|"&amp;$B735&amp;"|"&amp;$C735)</f>
        <v/>
      </c>
    </row>
    <row r="736">
      <c r="A736" s="12" t="n"/>
      <c r="B736" s="4" t="n"/>
      <c r="C736" s="4" t="n"/>
      <c r="D736" s="4" t="n"/>
      <c r="E736" s="4" t="n"/>
      <c r="F736" s="5" t="n"/>
      <c r="G736" s="5" t="n"/>
      <c r="H736" s="5" t="n"/>
      <c r="I736" s="5" t="n"/>
      <c r="J736" s="5" t="n"/>
      <c r="K736" s="5" t="n"/>
      <c r="L736" s="5" t="n"/>
      <c r="M736" s="13">
        <f>IF($A736="","",SUMIFS('Petty expenses'!$E$3:$E$1002,'Petty expenses'!$A$3:$A$1002,$A736,'Petty expenses'!$B$3:$B$1002,$B736,'Petty expenses'!$C$3:$C$1002,$C736))</f>
        <v/>
      </c>
      <c r="N736" s="13">
        <f>IF($A736="","",$F736+$H736-$M736)</f>
        <v/>
      </c>
      <c r="O736" s="5" t="n"/>
      <c r="P736" s="13">
        <f>IF(OR($A736="",$O736=""),"",$O736-$N736)</f>
        <v/>
      </c>
      <c r="Q736" s="4" t="n"/>
      <c r="R736" s="5" t="n"/>
      <c r="S736" s="4" t="n"/>
      <c r="T736" s="7">
        <f>IF(OR($A736="",$O736=""),"",IF($P736=0,"Balanced",IF($Q736="","Reason needed",IF($P736&lt;0,"Short","Over"))))</f>
        <v/>
      </c>
      <c r="U736" s="13">
        <f>IF($A736="","",$H736+$I736+$J736+$K736)</f>
        <v/>
      </c>
      <c r="V736" s="14">
        <f>IF($A736="","",DATE(YEAR($A736),MONTH($A736),1))</f>
        <v/>
      </c>
      <c r="W736" s="7">
        <f>IF($A736="","",$A736&amp;"|"&amp;$B736&amp;"|"&amp;$C736)</f>
        <v/>
      </c>
    </row>
    <row r="737">
      <c r="A737" s="12" t="n"/>
      <c r="B737" s="4" t="n"/>
      <c r="C737" s="4" t="n"/>
      <c r="D737" s="4" t="n"/>
      <c r="E737" s="4" t="n"/>
      <c r="F737" s="5" t="n"/>
      <c r="G737" s="5" t="n"/>
      <c r="H737" s="5" t="n"/>
      <c r="I737" s="5" t="n"/>
      <c r="J737" s="5" t="n"/>
      <c r="K737" s="5" t="n"/>
      <c r="L737" s="5" t="n"/>
      <c r="M737" s="13">
        <f>IF($A737="","",SUMIFS('Petty expenses'!$E$3:$E$1002,'Petty expenses'!$A$3:$A$1002,$A737,'Petty expenses'!$B$3:$B$1002,$B737,'Petty expenses'!$C$3:$C$1002,$C737))</f>
        <v/>
      </c>
      <c r="N737" s="13">
        <f>IF($A737="","",$F737+$H737-$M737)</f>
        <v/>
      </c>
      <c r="O737" s="5" t="n"/>
      <c r="P737" s="13">
        <f>IF(OR($A737="",$O737=""),"",$O737-$N737)</f>
        <v/>
      </c>
      <c r="Q737" s="4" t="n"/>
      <c r="R737" s="5" t="n"/>
      <c r="S737" s="4" t="n"/>
      <c r="T737" s="7">
        <f>IF(OR($A737="",$O737=""),"",IF($P737=0,"Balanced",IF($Q737="","Reason needed",IF($P737&lt;0,"Short","Over"))))</f>
        <v/>
      </c>
      <c r="U737" s="13">
        <f>IF($A737="","",$H737+$I737+$J737+$K737)</f>
        <v/>
      </c>
      <c r="V737" s="14">
        <f>IF($A737="","",DATE(YEAR($A737),MONTH($A737),1))</f>
        <v/>
      </c>
      <c r="W737" s="7">
        <f>IF($A737="","",$A737&amp;"|"&amp;$B737&amp;"|"&amp;$C737)</f>
        <v/>
      </c>
    </row>
    <row r="738">
      <c r="A738" s="12" t="n"/>
      <c r="B738" s="4" t="n"/>
      <c r="C738" s="4" t="n"/>
      <c r="D738" s="4" t="n"/>
      <c r="E738" s="4" t="n"/>
      <c r="F738" s="5" t="n"/>
      <c r="G738" s="5" t="n"/>
      <c r="H738" s="5" t="n"/>
      <c r="I738" s="5" t="n"/>
      <c r="J738" s="5" t="n"/>
      <c r="K738" s="5" t="n"/>
      <c r="L738" s="5" t="n"/>
      <c r="M738" s="13">
        <f>IF($A738="","",SUMIFS('Petty expenses'!$E$3:$E$1002,'Petty expenses'!$A$3:$A$1002,$A738,'Petty expenses'!$B$3:$B$1002,$B738,'Petty expenses'!$C$3:$C$1002,$C738))</f>
        <v/>
      </c>
      <c r="N738" s="13">
        <f>IF($A738="","",$F738+$H738-$M738)</f>
        <v/>
      </c>
      <c r="O738" s="5" t="n"/>
      <c r="P738" s="13">
        <f>IF(OR($A738="",$O738=""),"",$O738-$N738)</f>
        <v/>
      </c>
      <c r="Q738" s="4" t="n"/>
      <c r="R738" s="5" t="n"/>
      <c r="S738" s="4" t="n"/>
      <c r="T738" s="7">
        <f>IF(OR($A738="",$O738=""),"",IF($P738=0,"Balanced",IF($Q738="","Reason needed",IF($P738&lt;0,"Short","Over"))))</f>
        <v/>
      </c>
      <c r="U738" s="13">
        <f>IF($A738="","",$H738+$I738+$J738+$K738)</f>
        <v/>
      </c>
      <c r="V738" s="14">
        <f>IF($A738="","",DATE(YEAR($A738),MONTH($A738),1))</f>
        <v/>
      </c>
      <c r="W738" s="7">
        <f>IF($A738="","",$A738&amp;"|"&amp;$B738&amp;"|"&amp;$C738)</f>
        <v/>
      </c>
    </row>
    <row r="739">
      <c r="A739" s="12" t="n"/>
      <c r="B739" s="4" t="n"/>
      <c r="C739" s="4" t="n"/>
      <c r="D739" s="4" t="n"/>
      <c r="E739" s="4" t="n"/>
      <c r="F739" s="5" t="n"/>
      <c r="G739" s="5" t="n"/>
      <c r="H739" s="5" t="n"/>
      <c r="I739" s="5" t="n"/>
      <c r="J739" s="5" t="n"/>
      <c r="K739" s="5" t="n"/>
      <c r="L739" s="5" t="n"/>
      <c r="M739" s="13">
        <f>IF($A739="","",SUMIFS('Petty expenses'!$E$3:$E$1002,'Petty expenses'!$A$3:$A$1002,$A739,'Petty expenses'!$B$3:$B$1002,$B739,'Petty expenses'!$C$3:$C$1002,$C739))</f>
        <v/>
      </c>
      <c r="N739" s="13">
        <f>IF($A739="","",$F739+$H739-$M739)</f>
        <v/>
      </c>
      <c r="O739" s="5" t="n"/>
      <c r="P739" s="13">
        <f>IF(OR($A739="",$O739=""),"",$O739-$N739)</f>
        <v/>
      </c>
      <c r="Q739" s="4" t="n"/>
      <c r="R739" s="5" t="n"/>
      <c r="S739" s="4" t="n"/>
      <c r="T739" s="7">
        <f>IF(OR($A739="",$O739=""),"",IF($P739=0,"Balanced",IF($Q739="","Reason needed",IF($P739&lt;0,"Short","Over"))))</f>
        <v/>
      </c>
      <c r="U739" s="13">
        <f>IF($A739="","",$H739+$I739+$J739+$K739)</f>
        <v/>
      </c>
      <c r="V739" s="14">
        <f>IF($A739="","",DATE(YEAR($A739),MONTH($A739),1))</f>
        <v/>
      </c>
      <c r="W739" s="7">
        <f>IF($A739="","",$A739&amp;"|"&amp;$B739&amp;"|"&amp;$C739)</f>
        <v/>
      </c>
    </row>
    <row r="740">
      <c r="A740" s="12" t="n"/>
      <c r="B740" s="4" t="n"/>
      <c r="C740" s="4" t="n"/>
      <c r="D740" s="4" t="n"/>
      <c r="E740" s="4" t="n"/>
      <c r="F740" s="5" t="n"/>
      <c r="G740" s="5" t="n"/>
      <c r="H740" s="5" t="n"/>
      <c r="I740" s="5" t="n"/>
      <c r="J740" s="5" t="n"/>
      <c r="K740" s="5" t="n"/>
      <c r="L740" s="5" t="n"/>
      <c r="M740" s="13">
        <f>IF($A740="","",SUMIFS('Petty expenses'!$E$3:$E$1002,'Petty expenses'!$A$3:$A$1002,$A740,'Petty expenses'!$B$3:$B$1002,$B740,'Petty expenses'!$C$3:$C$1002,$C740))</f>
        <v/>
      </c>
      <c r="N740" s="13">
        <f>IF($A740="","",$F740+$H740-$M740)</f>
        <v/>
      </c>
      <c r="O740" s="5" t="n"/>
      <c r="P740" s="13">
        <f>IF(OR($A740="",$O740=""),"",$O740-$N740)</f>
        <v/>
      </c>
      <c r="Q740" s="4" t="n"/>
      <c r="R740" s="5" t="n"/>
      <c r="S740" s="4" t="n"/>
      <c r="T740" s="7">
        <f>IF(OR($A740="",$O740=""),"",IF($P740=0,"Balanced",IF($Q740="","Reason needed",IF($P740&lt;0,"Short","Over"))))</f>
        <v/>
      </c>
      <c r="U740" s="13">
        <f>IF($A740="","",$H740+$I740+$J740+$K740)</f>
        <v/>
      </c>
      <c r="V740" s="14">
        <f>IF($A740="","",DATE(YEAR($A740),MONTH($A740),1))</f>
        <v/>
      </c>
      <c r="W740" s="7">
        <f>IF($A740="","",$A740&amp;"|"&amp;$B740&amp;"|"&amp;$C740)</f>
        <v/>
      </c>
    </row>
    <row r="741">
      <c r="A741" s="12" t="n"/>
      <c r="B741" s="4" t="n"/>
      <c r="C741" s="4" t="n"/>
      <c r="D741" s="4" t="n"/>
      <c r="E741" s="4" t="n"/>
      <c r="F741" s="5" t="n"/>
      <c r="G741" s="5" t="n"/>
      <c r="H741" s="5" t="n"/>
      <c r="I741" s="5" t="n"/>
      <c r="J741" s="5" t="n"/>
      <c r="K741" s="5" t="n"/>
      <c r="L741" s="5" t="n"/>
      <c r="M741" s="13">
        <f>IF($A741="","",SUMIFS('Petty expenses'!$E$3:$E$1002,'Petty expenses'!$A$3:$A$1002,$A741,'Petty expenses'!$B$3:$B$1002,$B741,'Petty expenses'!$C$3:$C$1002,$C741))</f>
        <v/>
      </c>
      <c r="N741" s="13">
        <f>IF($A741="","",$F741+$H741-$M741)</f>
        <v/>
      </c>
      <c r="O741" s="5" t="n"/>
      <c r="P741" s="13">
        <f>IF(OR($A741="",$O741=""),"",$O741-$N741)</f>
        <v/>
      </c>
      <c r="Q741" s="4" t="n"/>
      <c r="R741" s="5" t="n"/>
      <c r="S741" s="4" t="n"/>
      <c r="T741" s="7">
        <f>IF(OR($A741="",$O741=""),"",IF($P741=0,"Balanced",IF($Q741="","Reason needed",IF($P741&lt;0,"Short","Over"))))</f>
        <v/>
      </c>
      <c r="U741" s="13">
        <f>IF($A741="","",$H741+$I741+$J741+$K741)</f>
        <v/>
      </c>
      <c r="V741" s="14">
        <f>IF($A741="","",DATE(YEAR($A741),MONTH($A741),1))</f>
        <v/>
      </c>
      <c r="W741" s="7">
        <f>IF($A741="","",$A741&amp;"|"&amp;$B741&amp;"|"&amp;$C741)</f>
        <v/>
      </c>
    </row>
    <row r="742">
      <c r="A742" s="12" t="n"/>
      <c r="B742" s="4" t="n"/>
      <c r="C742" s="4" t="n"/>
      <c r="D742" s="4" t="n"/>
      <c r="E742" s="4" t="n"/>
      <c r="F742" s="5" t="n"/>
      <c r="G742" s="5" t="n"/>
      <c r="H742" s="5" t="n"/>
      <c r="I742" s="5" t="n"/>
      <c r="J742" s="5" t="n"/>
      <c r="K742" s="5" t="n"/>
      <c r="L742" s="5" t="n"/>
      <c r="M742" s="13">
        <f>IF($A742="","",SUMIFS('Petty expenses'!$E$3:$E$1002,'Petty expenses'!$A$3:$A$1002,$A742,'Petty expenses'!$B$3:$B$1002,$B742,'Petty expenses'!$C$3:$C$1002,$C742))</f>
        <v/>
      </c>
      <c r="N742" s="13">
        <f>IF($A742="","",$F742+$H742-$M742)</f>
        <v/>
      </c>
      <c r="O742" s="5" t="n"/>
      <c r="P742" s="13">
        <f>IF(OR($A742="",$O742=""),"",$O742-$N742)</f>
        <v/>
      </c>
      <c r="Q742" s="4" t="n"/>
      <c r="R742" s="5" t="n"/>
      <c r="S742" s="4" t="n"/>
      <c r="T742" s="7">
        <f>IF(OR($A742="",$O742=""),"",IF($P742=0,"Balanced",IF($Q742="","Reason needed",IF($P742&lt;0,"Short","Over"))))</f>
        <v/>
      </c>
      <c r="U742" s="13">
        <f>IF($A742="","",$H742+$I742+$J742+$K742)</f>
        <v/>
      </c>
      <c r="V742" s="14">
        <f>IF($A742="","",DATE(YEAR($A742),MONTH($A742),1))</f>
        <v/>
      </c>
      <c r="W742" s="7">
        <f>IF($A742="","",$A742&amp;"|"&amp;$B742&amp;"|"&amp;$C742)</f>
        <v/>
      </c>
    </row>
    <row r="743">
      <c r="A743" s="12" t="n"/>
      <c r="B743" s="4" t="n"/>
      <c r="C743" s="4" t="n"/>
      <c r="D743" s="4" t="n"/>
      <c r="E743" s="4" t="n"/>
      <c r="F743" s="5" t="n"/>
      <c r="G743" s="5" t="n"/>
      <c r="H743" s="5" t="n"/>
      <c r="I743" s="5" t="n"/>
      <c r="J743" s="5" t="n"/>
      <c r="K743" s="5" t="n"/>
      <c r="L743" s="5" t="n"/>
      <c r="M743" s="13">
        <f>IF($A743="","",SUMIFS('Petty expenses'!$E$3:$E$1002,'Petty expenses'!$A$3:$A$1002,$A743,'Petty expenses'!$B$3:$B$1002,$B743,'Petty expenses'!$C$3:$C$1002,$C743))</f>
        <v/>
      </c>
      <c r="N743" s="13">
        <f>IF($A743="","",$F743+$H743-$M743)</f>
        <v/>
      </c>
      <c r="O743" s="5" t="n"/>
      <c r="P743" s="13">
        <f>IF(OR($A743="",$O743=""),"",$O743-$N743)</f>
        <v/>
      </c>
      <c r="Q743" s="4" t="n"/>
      <c r="R743" s="5" t="n"/>
      <c r="S743" s="4" t="n"/>
      <c r="T743" s="7">
        <f>IF(OR($A743="",$O743=""),"",IF($P743=0,"Balanced",IF($Q743="","Reason needed",IF($P743&lt;0,"Short","Over"))))</f>
        <v/>
      </c>
      <c r="U743" s="13">
        <f>IF($A743="","",$H743+$I743+$J743+$K743)</f>
        <v/>
      </c>
      <c r="V743" s="14">
        <f>IF($A743="","",DATE(YEAR($A743),MONTH($A743),1))</f>
        <v/>
      </c>
      <c r="W743" s="7">
        <f>IF($A743="","",$A743&amp;"|"&amp;$B743&amp;"|"&amp;$C743)</f>
        <v/>
      </c>
    </row>
    <row r="744">
      <c r="A744" s="12" t="n"/>
      <c r="B744" s="4" t="n"/>
      <c r="C744" s="4" t="n"/>
      <c r="D744" s="4" t="n"/>
      <c r="E744" s="4" t="n"/>
      <c r="F744" s="5" t="n"/>
      <c r="G744" s="5" t="n"/>
      <c r="H744" s="5" t="n"/>
      <c r="I744" s="5" t="n"/>
      <c r="J744" s="5" t="n"/>
      <c r="K744" s="5" t="n"/>
      <c r="L744" s="5" t="n"/>
      <c r="M744" s="13">
        <f>IF($A744="","",SUMIFS('Petty expenses'!$E$3:$E$1002,'Petty expenses'!$A$3:$A$1002,$A744,'Petty expenses'!$B$3:$B$1002,$B744,'Petty expenses'!$C$3:$C$1002,$C744))</f>
        <v/>
      </c>
      <c r="N744" s="13">
        <f>IF($A744="","",$F744+$H744-$M744)</f>
        <v/>
      </c>
      <c r="O744" s="5" t="n"/>
      <c r="P744" s="13">
        <f>IF(OR($A744="",$O744=""),"",$O744-$N744)</f>
        <v/>
      </c>
      <c r="Q744" s="4" t="n"/>
      <c r="R744" s="5" t="n"/>
      <c r="S744" s="4" t="n"/>
      <c r="T744" s="7">
        <f>IF(OR($A744="",$O744=""),"",IF($P744=0,"Balanced",IF($Q744="","Reason needed",IF($P744&lt;0,"Short","Over"))))</f>
        <v/>
      </c>
      <c r="U744" s="13">
        <f>IF($A744="","",$H744+$I744+$J744+$K744)</f>
        <v/>
      </c>
      <c r="V744" s="14">
        <f>IF($A744="","",DATE(YEAR($A744),MONTH($A744),1))</f>
        <v/>
      </c>
      <c r="W744" s="7">
        <f>IF($A744="","",$A744&amp;"|"&amp;$B744&amp;"|"&amp;$C744)</f>
        <v/>
      </c>
    </row>
    <row r="745">
      <c r="A745" s="12" t="n"/>
      <c r="B745" s="4" t="n"/>
      <c r="C745" s="4" t="n"/>
      <c r="D745" s="4" t="n"/>
      <c r="E745" s="4" t="n"/>
      <c r="F745" s="5" t="n"/>
      <c r="G745" s="5" t="n"/>
      <c r="H745" s="5" t="n"/>
      <c r="I745" s="5" t="n"/>
      <c r="J745" s="5" t="n"/>
      <c r="K745" s="5" t="n"/>
      <c r="L745" s="5" t="n"/>
      <c r="M745" s="13">
        <f>IF($A745="","",SUMIFS('Petty expenses'!$E$3:$E$1002,'Petty expenses'!$A$3:$A$1002,$A745,'Petty expenses'!$B$3:$B$1002,$B745,'Petty expenses'!$C$3:$C$1002,$C745))</f>
        <v/>
      </c>
      <c r="N745" s="13">
        <f>IF($A745="","",$F745+$H745-$M745)</f>
        <v/>
      </c>
      <c r="O745" s="5" t="n"/>
      <c r="P745" s="13">
        <f>IF(OR($A745="",$O745=""),"",$O745-$N745)</f>
        <v/>
      </c>
      <c r="Q745" s="4" t="n"/>
      <c r="R745" s="5" t="n"/>
      <c r="S745" s="4" t="n"/>
      <c r="T745" s="7">
        <f>IF(OR($A745="",$O745=""),"",IF($P745=0,"Balanced",IF($Q745="","Reason needed",IF($P745&lt;0,"Short","Over"))))</f>
        <v/>
      </c>
      <c r="U745" s="13">
        <f>IF($A745="","",$H745+$I745+$J745+$K745)</f>
        <v/>
      </c>
      <c r="V745" s="14">
        <f>IF($A745="","",DATE(YEAR($A745),MONTH($A745),1))</f>
        <v/>
      </c>
      <c r="W745" s="7">
        <f>IF($A745="","",$A745&amp;"|"&amp;$B745&amp;"|"&amp;$C745)</f>
        <v/>
      </c>
    </row>
    <row r="746">
      <c r="A746" s="12" t="n"/>
      <c r="B746" s="4" t="n"/>
      <c r="C746" s="4" t="n"/>
      <c r="D746" s="4" t="n"/>
      <c r="E746" s="4" t="n"/>
      <c r="F746" s="5" t="n"/>
      <c r="G746" s="5" t="n"/>
      <c r="H746" s="5" t="n"/>
      <c r="I746" s="5" t="n"/>
      <c r="J746" s="5" t="n"/>
      <c r="K746" s="5" t="n"/>
      <c r="L746" s="5" t="n"/>
      <c r="M746" s="13">
        <f>IF($A746="","",SUMIFS('Petty expenses'!$E$3:$E$1002,'Petty expenses'!$A$3:$A$1002,$A746,'Petty expenses'!$B$3:$B$1002,$B746,'Petty expenses'!$C$3:$C$1002,$C746))</f>
        <v/>
      </c>
      <c r="N746" s="13">
        <f>IF($A746="","",$F746+$H746-$M746)</f>
        <v/>
      </c>
      <c r="O746" s="5" t="n"/>
      <c r="P746" s="13">
        <f>IF(OR($A746="",$O746=""),"",$O746-$N746)</f>
        <v/>
      </c>
      <c r="Q746" s="4" t="n"/>
      <c r="R746" s="5" t="n"/>
      <c r="S746" s="4" t="n"/>
      <c r="T746" s="7">
        <f>IF(OR($A746="",$O746=""),"",IF($P746=0,"Balanced",IF($Q746="","Reason needed",IF($P746&lt;0,"Short","Over"))))</f>
        <v/>
      </c>
      <c r="U746" s="13">
        <f>IF($A746="","",$H746+$I746+$J746+$K746)</f>
        <v/>
      </c>
      <c r="V746" s="14">
        <f>IF($A746="","",DATE(YEAR($A746),MONTH($A746),1))</f>
        <v/>
      </c>
      <c r="W746" s="7">
        <f>IF($A746="","",$A746&amp;"|"&amp;$B746&amp;"|"&amp;$C746)</f>
        <v/>
      </c>
    </row>
    <row r="747">
      <c r="A747" s="12" t="n"/>
      <c r="B747" s="4" t="n"/>
      <c r="C747" s="4" t="n"/>
      <c r="D747" s="4" t="n"/>
      <c r="E747" s="4" t="n"/>
      <c r="F747" s="5" t="n"/>
      <c r="G747" s="5" t="n"/>
      <c r="H747" s="5" t="n"/>
      <c r="I747" s="5" t="n"/>
      <c r="J747" s="5" t="n"/>
      <c r="K747" s="5" t="n"/>
      <c r="L747" s="5" t="n"/>
      <c r="M747" s="13">
        <f>IF($A747="","",SUMIFS('Petty expenses'!$E$3:$E$1002,'Petty expenses'!$A$3:$A$1002,$A747,'Petty expenses'!$B$3:$B$1002,$B747,'Petty expenses'!$C$3:$C$1002,$C747))</f>
        <v/>
      </c>
      <c r="N747" s="13">
        <f>IF($A747="","",$F747+$H747-$M747)</f>
        <v/>
      </c>
      <c r="O747" s="5" t="n"/>
      <c r="P747" s="13">
        <f>IF(OR($A747="",$O747=""),"",$O747-$N747)</f>
        <v/>
      </c>
      <c r="Q747" s="4" t="n"/>
      <c r="R747" s="5" t="n"/>
      <c r="S747" s="4" t="n"/>
      <c r="T747" s="7">
        <f>IF(OR($A747="",$O747=""),"",IF($P747=0,"Balanced",IF($Q747="","Reason needed",IF($P747&lt;0,"Short","Over"))))</f>
        <v/>
      </c>
      <c r="U747" s="13">
        <f>IF($A747="","",$H747+$I747+$J747+$K747)</f>
        <v/>
      </c>
      <c r="V747" s="14">
        <f>IF($A747="","",DATE(YEAR($A747),MONTH($A747),1))</f>
        <v/>
      </c>
      <c r="W747" s="7">
        <f>IF($A747="","",$A747&amp;"|"&amp;$B747&amp;"|"&amp;$C747)</f>
        <v/>
      </c>
    </row>
    <row r="748">
      <c r="A748" s="12" t="n"/>
      <c r="B748" s="4" t="n"/>
      <c r="C748" s="4" t="n"/>
      <c r="D748" s="4" t="n"/>
      <c r="E748" s="4" t="n"/>
      <c r="F748" s="5" t="n"/>
      <c r="G748" s="5" t="n"/>
      <c r="H748" s="5" t="n"/>
      <c r="I748" s="5" t="n"/>
      <c r="J748" s="5" t="n"/>
      <c r="K748" s="5" t="n"/>
      <c r="L748" s="5" t="n"/>
      <c r="M748" s="13">
        <f>IF($A748="","",SUMIFS('Petty expenses'!$E$3:$E$1002,'Petty expenses'!$A$3:$A$1002,$A748,'Petty expenses'!$B$3:$B$1002,$B748,'Petty expenses'!$C$3:$C$1002,$C748))</f>
        <v/>
      </c>
      <c r="N748" s="13">
        <f>IF($A748="","",$F748+$H748-$M748)</f>
        <v/>
      </c>
      <c r="O748" s="5" t="n"/>
      <c r="P748" s="13">
        <f>IF(OR($A748="",$O748=""),"",$O748-$N748)</f>
        <v/>
      </c>
      <c r="Q748" s="4" t="n"/>
      <c r="R748" s="5" t="n"/>
      <c r="S748" s="4" t="n"/>
      <c r="T748" s="7">
        <f>IF(OR($A748="",$O748=""),"",IF($P748=0,"Balanced",IF($Q748="","Reason needed",IF($P748&lt;0,"Short","Over"))))</f>
        <v/>
      </c>
      <c r="U748" s="13">
        <f>IF($A748="","",$H748+$I748+$J748+$K748)</f>
        <v/>
      </c>
      <c r="V748" s="14">
        <f>IF($A748="","",DATE(YEAR($A748),MONTH($A748),1))</f>
        <v/>
      </c>
      <c r="W748" s="7">
        <f>IF($A748="","",$A748&amp;"|"&amp;$B748&amp;"|"&amp;$C748)</f>
        <v/>
      </c>
    </row>
    <row r="749">
      <c r="A749" s="12" t="n"/>
      <c r="B749" s="4" t="n"/>
      <c r="C749" s="4" t="n"/>
      <c r="D749" s="4" t="n"/>
      <c r="E749" s="4" t="n"/>
      <c r="F749" s="5" t="n"/>
      <c r="G749" s="5" t="n"/>
      <c r="H749" s="5" t="n"/>
      <c r="I749" s="5" t="n"/>
      <c r="J749" s="5" t="n"/>
      <c r="K749" s="5" t="n"/>
      <c r="L749" s="5" t="n"/>
      <c r="M749" s="13">
        <f>IF($A749="","",SUMIFS('Petty expenses'!$E$3:$E$1002,'Petty expenses'!$A$3:$A$1002,$A749,'Petty expenses'!$B$3:$B$1002,$B749,'Petty expenses'!$C$3:$C$1002,$C749))</f>
        <v/>
      </c>
      <c r="N749" s="13">
        <f>IF($A749="","",$F749+$H749-$M749)</f>
        <v/>
      </c>
      <c r="O749" s="5" t="n"/>
      <c r="P749" s="13">
        <f>IF(OR($A749="",$O749=""),"",$O749-$N749)</f>
        <v/>
      </c>
      <c r="Q749" s="4" t="n"/>
      <c r="R749" s="5" t="n"/>
      <c r="S749" s="4" t="n"/>
      <c r="T749" s="7">
        <f>IF(OR($A749="",$O749=""),"",IF($P749=0,"Balanced",IF($Q749="","Reason needed",IF($P749&lt;0,"Short","Over"))))</f>
        <v/>
      </c>
      <c r="U749" s="13">
        <f>IF($A749="","",$H749+$I749+$J749+$K749)</f>
        <v/>
      </c>
      <c r="V749" s="14">
        <f>IF($A749="","",DATE(YEAR($A749),MONTH($A749),1))</f>
        <v/>
      </c>
      <c r="W749" s="7">
        <f>IF($A749="","",$A749&amp;"|"&amp;$B749&amp;"|"&amp;$C749)</f>
        <v/>
      </c>
    </row>
    <row r="750">
      <c r="A750" s="12" t="n"/>
      <c r="B750" s="4" t="n"/>
      <c r="C750" s="4" t="n"/>
      <c r="D750" s="4" t="n"/>
      <c r="E750" s="4" t="n"/>
      <c r="F750" s="5" t="n"/>
      <c r="G750" s="5" t="n"/>
      <c r="H750" s="5" t="n"/>
      <c r="I750" s="5" t="n"/>
      <c r="J750" s="5" t="n"/>
      <c r="K750" s="5" t="n"/>
      <c r="L750" s="5" t="n"/>
      <c r="M750" s="13">
        <f>IF($A750="","",SUMIFS('Petty expenses'!$E$3:$E$1002,'Petty expenses'!$A$3:$A$1002,$A750,'Petty expenses'!$B$3:$B$1002,$B750,'Petty expenses'!$C$3:$C$1002,$C750))</f>
        <v/>
      </c>
      <c r="N750" s="13">
        <f>IF($A750="","",$F750+$H750-$M750)</f>
        <v/>
      </c>
      <c r="O750" s="5" t="n"/>
      <c r="P750" s="13">
        <f>IF(OR($A750="",$O750=""),"",$O750-$N750)</f>
        <v/>
      </c>
      <c r="Q750" s="4" t="n"/>
      <c r="R750" s="5" t="n"/>
      <c r="S750" s="4" t="n"/>
      <c r="T750" s="7">
        <f>IF(OR($A750="",$O750=""),"",IF($P750=0,"Balanced",IF($Q750="","Reason needed",IF($P750&lt;0,"Short","Over"))))</f>
        <v/>
      </c>
      <c r="U750" s="13">
        <f>IF($A750="","",$H750+$I750+$J750+$K750)</f>
        <v/>
      </c>
      <c r="V750" s="14">
        <f>IF($A750="","",DATE(YEAR($A750),MONTH($A750),1))</f>
        <v/>
      </c>
      <c r="W750" s="7">
        <f>IF($A750="","",$A750&amp;"|"&amp;$B750&amp;"|"&amp;$C750)</f>
        <v/>
      </c>
    </row>
    <row r="751">
      <c r="A751" s="12" t="n"/>
      <c r="B751" s="4" t="n"/>
      <c r="C751" s="4" t="n"/>
      <c r="D751" s="4" t="n"/>
      <c r="E751" s="4" t="n"/>
      <c r="F751" s="5" t="n"/>
      <c r="G751" s="5" t="n"/>
      <c r="H751" s="5" t="n"/>
      <c r="I751" s="5" t="n"/>
      <c r="J751" s="5" t="n"/>
      <c r="K751" s="5" t="n"/>
      <c r="L751" s="5" t="n"/>
      <c r="M751" s="13">
        <f>IF($A751="","",SUMIFS('Petty expenses'!$E$3:$E$1002,'Petty expenses'!$A$3:$A$1002,$A751,'Petty expenses'!$B$3:$B$1002,$B751,'Petty expenses'!$C$3:$C$1002,$C751))</f>
        <v/>
      </c>
      <c r="N751" s="13">
        <f>IF($A751="","",$F751+$H751-$M751)</f>
        <v/>
      </c>
      <c r="O751" s="5" t="n"/>
      <c r="P751" s="13">
        <f>IF(OR($A751="",$O751=""),"",$O751-$N751)</f>
        <v/>
      </c>
      <c r="Q751" s="4" t="n"/>
      <c r="R751" s="5" t="n"/>
      <c r="S751" s="4" t="n"/>
      <c r="T751" s="7">
        <f>IF(OR($A751="",$O751=""),"",IF($P751=0,"Balanced",IF($Q751="","Reason needed",IF($P751&lt;0,"Short","Over"))))</f>
        <v/>
      </c>
      <c r="U751" s="13">
        <f>IF($A751="","",$H751+$I751+$J751+$K751)</f>
        <v/>
      </c>
      <c r="V751" s="14">
        <f>IF($A751="","",DATE(YEAR($A751),MONTH($A751),1))</f>
        <v/>
      </c>
      <c r="W751" s="7">
        <f>IF($A751="","",$A751&amp;"|"&amp;$B751&amp;"|"&amp;$C751)</f>
        <v/>
      </c>
    </row>
    <row r="752">
      <c r="A752" s="12" t="n"/>
      <c r="B752" s="4" t="n"/>
      <c r="C752" s="4" t="n"/>
      <c r="D752" s="4" t="n"/>
      <c r="E752" s="4" t="n"/>
      <c r="F752" s="5" t="n"/>
      <c r="G752" s="5" t="n"/>
      <c r="H752" s="5" t="n"/>
      <c r="I752" s="5" t="n"/>
      <c r="J752" s="5" t="n"/>
      <c r="K752" s="5" t="n"/>
      <c r="L752" s="5" t="n"/>
      <c r="M752" s="13">
        <f>IF($A752="","",SUMIFS('Petty expenses'!$E$3:$E$1002,'Petty expenses'!$A$3:$A$1002,$A752,'Petty expenses'!$B$3:$B$1002,$B752,'Petty expenses'!$C$3:$C$1002,$C752))</f>
        <v/>
      </c>
      <c r="N752" s="13">
        <f>IF($A752="","",$F752+$H752-$M752)</f>
        <v/>
      </c>
      <c r="O752" s="5" t="n"/>
      <c r="P752" s="13">
        <f>IF(OR($A752="",$O752=""),"",$O752-$N752)</f>
        <v/>
      </c>
      <c r="Q752" s="4" t="n"/>
      <c r="R752" s="5" t="n"/>
      <c r="S752" s="4" t="n"/>
      <c r="T752" s="7">
        <f>IF(OR($A752="",$O752=""),"",IF($P752=0,"Balanced",IF($Q752="","Reason needed",IF($P752&lt;0,"Short","Over"))))</f>
        <v/>
      </c>
      <c r="U752" s="13">
        <f>IF($A752="","",$H752+$I752+$J752+$K752)</f>
        <v/>
      </c>
      <c r="V752" s="14">
        <f>IF($A752="","",DATE(YEAR($A752),MONTH($A752),1))</f>
        <v/>
      </c>
      <c r="W752" s="7">
        <f>IF($A752="","",$A752&amp;"|"&amp;$B752&amp;"|"&amp;$C752)</f>
        <v/>
      </c>
    </row>
    <row r="753">
      <c r="A753" s="12" t="n"/>
      <c r="B753" s="4" t="n"/>
      <c r="C753" s="4" t="n"/>
      <c r="D753" s="4" t="n"/>
      <c r="E753" s="4" t="n"/>
      <c r="F753" s="5" t="n"/>
      <c r="G753" s="5" t="n"/>
      <c r="H753" s="5" t="n"/>
      <c r="I753" s="5" t="n"/>
      <c r="J753" s="5" t="n"/>
      <c r="K753" s="5" t="n"/>
      <c r="L753" s="5" t="n"/>
      <c r="M753" s="13">
        <f>IF($A753="","",SUMIFS('Petty expenses'!$E$3:$E$1002,'Petty expenses'!$A$3:$A$1002,$A753,'Petty expenses'!$B$3:$B$1002,$B753,'Petty expenses'!$C$3:$C$1002,$C753))</f>
        <v/>
      </c>
      <c r="N753" s="13">
        <f>IF($A753="","",$F753+$H753-$M753)</f>
        <v/>
      </c>
      <c r="O753" s="5" t="n"/>
      <c r="P753" s="13">
        <f>IF(OR($A753="",$O753=""),"",$O753-$N753)</f>
        <v/>
      </c>
      <c r="Q753" s="4" t="n"/>
      <c r="R753" s="5" t="n"/>
      <c r="S753" s="4" t="n"/>
      <c r="T753" s="7">
        <f>IF(OR($A753="",$O753=""),"",IF($P753=0,"Balanced",IF($Q753="","Reason needed",IF($P753&lt;0,"Short","Over"))))</f>
        <v/>
      </c>
      <c r="U753" s="13">
        <f>IF($A753="","",$H753+$I753+$J753+$K753)</f>
        <v/>
      </c>
      <c r="V753" s="14">
        <f>IF($A753="","",DATE(YEAR($A753),MONTH($A753),1))</f>
        <v/>
      </c>
      <c r="W753" s="7">
        <f>IF($A753="","",$A753&amp;"|"&amp;$B753&amp;"|"&amp;$C753)</f>
        <v/>
      </c>
    </row>
    <row r="754">
      <c r="A754" s="12" t="n"/>
      <c r="B754" s="4" t="n"/>
      <c r="C754" s="4" t="n"/>
      <c r="D754" s="4" t="n"/>
      <c r="E754" s="4" t="n"/>
      <c r="F754" s="5" t="n"/>
      <c r="G754" s="5" t="n"/>
      <c r="H754" s="5" t="n"/>
      <c r="I754" s="5" t="n"/>
      <c r="J754" s="5" t="n"/>
      <c r="K754" s="5" t="n"/>
      <c r="L754" s="5" t="n"/>
      <c r="M754" s="13">
        <f>IF($A754="","",SUMIFS('Petty expenses'!$E$3:$E$1002,'Petty expenses'!$A$3:$A$1002,$A754,'Petty expenses'!$B$3:$B$1002,$B754,'Petty expenses'!$C$3:$C$1002,$C754))</f>
        <v/>
      </c>
      <c r="N754" s="13">
        <f>IF($A754="","",$F754+$H754-$M754)</f>
        <v/>
      </c>
      <c r="O754" s="5" t="n"/>
      <c r="P754" s="13">
        <f>IF(OR($A754="",$O754=""),"",$O754-$N754)</f>
        <v/>
      </c>
      <c r="Q754" s="4" t="n"/>
      <c r="R754" s="5" t="n"/>
      <c r="S754" s="4" t="n"/>
      <c r="T754" s="7">
        <f>IF(OR($A754="",$O754=""),"",IF($P754=0,"Balanced",IF($Q754="","Reason needed",IF($P754&lt;0,"Short","Over"))))</f>
        <v/>
      </c>
      <c r="U754" s="13">
        <f>IF($A754="","",$H754+$I754+$J754+$K754)</f>
        <v/>
      </c>
      <c r="V754" s="14">
        <f>IF($A754="","",DATE(YEAR($A754),MONTH($A754),1))</f>
        <v/>
      </c>
      <c r="W754" s="7">
        <f>IF($A754="","",$A754&amp;"|"&amp;$B754&amp;"|"&amp;$C754)</f>
        <v/>
      </c>
    </row>
    <row r="755">
      <c r="A755" s="12" t="n"/>
      <c r="B755" s="4" t="n"/>
      <c r="C755" s="4" t="n"/>
      <c r="D755" s="4" t="n"/>
      <c r="E755" s="4" t="n"/>
      <c r="F755" s="5" t="n"/>
      <c r="G755" s="5" t="n"/>
      <c r="H755" s="5" t="n"/>
      <c r="I755" s="5" t="n"/>
      <c r="J755" s="5" t="n"/>
      <c r="K755" s="5" t="n"/>
      <c r="L755" s="5" t="n"/>
      <c r="M755" s="13">
        <f>IF($A755="","",SUMIFS('Petty expenses'!$E$3:$E$1002,'Petty expenses'!$A$3:$A$1002,$A755,'Petty expenses'!$B$3:$B$1002,$B755,'Petty expenses'!$C$3:$C$1002,$C755))</f>
        <v/>
      </c>
      <c r="N755" s="13">
        <f>IF($A755="","",$F755+$H755-$M755)</f>
        <v/>
      </c>
      <c r="O755" s="5" t="n"/>
      <c r="P755" s="13">
        <f>IF(OR($A755="",$O755=""),"",$O755-$N755)</f>
        <v/>
      </c>
      <c r="Q755" s="4" t="n"/>
      <c r="R755" s="5" t="n"/>
      <c r="S755" s="4" t="n"/>
      <c r="T755" s="7">
        <f>IF(OR($A755="",$O755=""),"",IF($P755=0,"Balanced",IF($Q755="","Reason needed",IF($P755&lt;0,"Short","Over"))))</f>
        <v/>
      </c>
      <c r="U755" s="13">
        <f>IF($A755="","",$H755+$I755+$J755+$K755)</f>
        <v/>
      </c>
      <c r="V755" s="14">
        <f>IF($A755="","",DATE(YEAR($A755),MONTH($A755),1))</f>
        <v/>
      </c>
      <c r="W755" s="7">
        <f>IF($A755="","",$A755&amp;"|"&amp;$B755&amp;"|"&amp;$C755)</f>
        <v/>
      </c>
    </row>
    <row r="756">
      <c r="A756" s="12" t="n"/>
      <c r="B756" s="4" t="n"/>
      <c r="C756" s="4" t="n"/>
      <c r="D756" s="4" t="n"/>
      <c r="E756" s="4" t="n"/>
      <c r="F756" s="5" t="n"/>
      <c r="G756" s="5" t="n"/>
      <c r="H756" s="5" t="n"/>
      <c r="I756" s="5" t="n"/>
      <c r="J756" s="5" t="n"/>
      <c r="K756" s="5" t="n"/>
      <c r="L756" s="5" t="n"/>
      <c r="M756" s="13">
        <f>IF($A756="","",SUMIFS('Petty expenses'!$E$3:$E$1002,'Petty expenses'!$A$3:$A$1002,$A756,'Petty expenses'!$B$3:$B$1002,$B756,'Petty expenses'!$C$3:$C$1002,$C756))</f>
        <v/>
      </c>
      <c r="N756" s="13">
        <f>IF($A756="","",$F756+$H756-$M756)</f>
        <v/>
      </c>
      <c r="O756" s="5" t="n"/>
      <c r="P756" s="13">
        <f>IF(OR($A756="",$O756=""),"",$O756-$N756)</f>
        <v/>
      </c>
      <c r="Q756" s="4" t="n"/>
      <c r="R756" s="5" t="n"/>
      <c r="S756" s="4" t="n"/>
      <c r="T756" s="7">
        <f>IF(OR($A756="",$O756=""),"",IF($P756=0,"Balanced",IF($Q756="","Reason needed",IF($P756&lt;0,"Short","Over"))))</f>
        <v/>
      </c>
      <c r="U756" s="13">
        <f>IF($A756="","",$H756+$I756+$J756+$K756)</f>
        <v/>
      </c>
      <c r="V756" s="14">
        <f>IF($A756="","",DATE(YEAR($A756),MONTH($A756),1))</f>
        <v/>
      </c>
      <c r="W756" s="7">
        <f>IF($A756="","",$A756&amp;"|"&amp;$B756&amp;"|"&amp;$C756)</f>
        <v/>
      </c>
    </row>
    <row r="757">
      <c r="A757" s="12" t="n"/>
      <c r="B757" s="4" t="n"/>
      <c r="C757" s="4" t="n"/>
      <c r="D757" s="4" t="n"/>
      <c r="E757" s="4" t="n"/>
      <c r="F757" s="5" t="n"/>
      <c r="G757" s="5" t="n"/>
      <c r="H757" s="5" t="n"/>
      <c r="I757" s="5" t="n"/>
      <c r="J757" s="5" t="n"/>
      <c r="K757" s="5" t="n"/>
      <c r="L757" s="5" t="n"/>
      <c r="M757" s="13">
        <f>IF($A757="","",SUMIFS('Petty expenses'!$E$3:$E$1002,'Petty expenses'!$A$3:$A$1002,$A757,'Petty expenses'!$B$3:$B$1002,$B757,'Petty expenses'!$C$3:$C$1002,$C757))</f>
        <v/>
      </c>
      <c r="N757" s="13">
        <f>IF($A757="","",$F757+$H757-$M757)</f>
        <v/>
      </c>
      <c r="O757" s="5" t="n"/>
      <c r="P757" s="13">
        <f>IF(OR($A757="",$O757=""),"",$O757-$N757)</f>
        <v/>
      </c>
      <c r="Q757" s="4" t="n"/>
      <c r="R757" s="5" t="n"/>
      <c r="S757" s="4" t="n"/>
      <c r="T757" s="7">
        <f>IF(OR($A757="",$O757=""),"",IF($P757=0,"Balanced",IF($Q757="","Reason needed",IF($P757&lt;0,"Short","Over"))))</f>
        <v/>
      </c>
      <c r="U757" s="13">
        <f>IF($A757="","",$H757+$I757+$J757+$K757)</f>
        <v/>
      </c>
      <c r="V757" s="14">
        <f>IF($A757="","",DATE(YEAR($A757),MONTH($A757),1))</f>
        <v/>
      </c>
      <c r="W757" s="7">
        <f>IF($A757="","",$A757&amp;"|"&amp;$B757&amp;"|"&amp;$C757)</f>
        <v/>
      </c>
    </row>
    <row r="758">
      <c r="A758" s="12" t="n"/>
      <c r="B758" s="4" t="n"/>
      <c r="C758" s="4" t="n"/>
      <c r="D758" s="4" t="n"/>
      <c r="E758" s="4" t="n"/>
      <c r="F758" s="5" t="n"/>
      <c r="G758" s="5" t="n"/>
      <c r="H758" s="5" t="n"/>
      <c r="I758" s="5" t="n"/>
      <c r="J758" s="5" t="n"/>
      <c r="K758" s="5" t="n"/>
      <c r="L758" s="5" t="n"/>
      <c r="M758" s="13">
        <f>IF($A758="","",SUMIFS('Petty expenses'!$E$3:$E$1002,'Petty expenses'!$A$3:$A$1002,$A758,'Petty expenses'!$B$3:$B$1002,$B758,'Petty expenses'!$C$3:$C$1002,$C758))</f>
        <v/>
      </c>
      <c r="N758" s="13">
        <f>IF($A758="","",$F758+$H758-$M758)</f>
        <v/>
      </c>
      <c r="O758" s="5" t="n"/>
      <c r="P758" s="13">
        <f>IF(OR($A758="",$O758=""),"",$O758-$N758)</f>
        <v/>
      </c>
      <c r="Q758" s="4" t="n"/>
      <c r="R758" s="5" t="n"/>
      <c r="S758" s="4" t="n"/>
      <c r="T758" s="7">
        <f>IF(OR($A758="",$O758=""),"",IF($P758=0,"Balanced",IF($Q758="","Reason needed",IF($P758&lt;0,"Short","Over"))))</f>
        <v/>
      </c>
      <c r="U758" s="13">
        <f>IF($A758="","",$H758+$I758+$J758+$K758)</f>
        <v/>
      </c>
      <c r="V758" s="14">
        <f>IF($A758="","",DATE(YEAR($A758),MONTH($A758),1))</f>
        <v/>
      </c>
      <c r="W758" s="7">
        <f>IF($A758="","",$A758&amp;"|"&amp;$B758&amp;"|"&amp;$C758)</f>
        <v/>
      </c>
    </row>
    <row r="759">
      <c r="A759" s="12" t="n"/>
      <c r="B759" s="4" t="n"/>
      <c r="C759" s="4" t="n"/>
      <c r="D759" s="4" t="n"/>
      <c r="E759" s="4" t="n"/>
      <c r="F759" s="5" t="n"/>
      <c r="G759" s="5" t="n"/>
      <c r="H759" s="5" t="n"/>
      <c r="I759" s="5" t="n"/>
      <c r="J759" s="5" t="n"/>
      <c r="K759" s="5" t="n"/>
      <c r="L759" s="5" t="n"/>
      <c r="M759" s="13">
        <f>IF($A759="","",SUMIFS('Petty expenses'!$E$3:$E$1002,'Petty expenses'!$A$3:$A$1002,$A759,'Petty expenses'!$B$3:$B$1002,$B759,'Petty expenses'!$C$3:$C$1002,$C759))</f>
        <v/>
      </c>
      <c r="N759" s="13">
        <f>IF($A759="","",$F759+$H759-$M759)</f>
        <v/>
      </c>
      <c r="O759" s="5" t="n"/>
      <c r="P759" s="13">
        <f>IF(OR($A759="",$O759=""),"",$O759-$N759)</f>
        <v/>
      </c>
      <c r="Q759" s="4" t="n"/>
      <c r="R759" s="5" t="n"/>
      <c r="S759" s="4" t="n"/>
      <c r="T759" s="7">
        <f>IF(OR($A759="",$O759=""),"",IF($P759=0,"Balanced",IF($Q759="","Reason needed",IF($P759&lt;0,"Short","Over"))))</f>
        <v/>
      </c>
      <c r="U759" s="13">
        <f>IF($A759="","",$H759+$I759+$J759+$K759)</f>
        <v/>
      </c>
      <c r="V759" s="14">
        <f>IF($A759="","",DATE(YEAR($A759),MONTH($A759),1))</f>
        <v/>
      </c>
      <c r="W759" s="7">
        <f>IF($A759="","",$A759&amp;"|"&amp;$B759&amp;"|"&amp;$C759)</f>
        <v/>
      </c>
    </row>
    <row r="760">
      <c r="A760" s="12" t="n"/>
      <c r="B760" s="4" t="n"/>
      <c r="C760" s="4" t="n"/>
      <c r="D760" s="4" t="n"/>
      <c r="E760" s="4" t="n"/>
      <c r="F760" s="5" t="n"/>
      <c r="G760" s="5" t="n"/>
      <c r="H760" s="5" t="n"/>
      <c r="I760" s="5" t="n"/>
      <c r="J760" s="5" t="n"/>
      <c r="K760" s="5" t="n"/>
      <c r="L760" s="5" t="n"/>
      <c r="M760" s="13">
        <f>IF($A760="","",SUMIFS('Petty expenses'!$E$3:$E$1002,'Petty expenses'!$A$3:$A$1002,$A760,'Petty expenses'!$B$3:$B$1002,$B760,'Petty expenses'!$C$3:$C$1002,$C760))</f>
        <v/>
      </c>
      <c r="N760" s="13">
        <f>IF($A760="","",$F760+$H760-$M760)</f>
        <v/>
      </c>
      <c r="O760" s="5" t="n"/>
      <c r="P760" s="13">
        <f>IF(OR($A760="",$O760=""),"",$O760-$N760)</f>
        <v/>
      </c>
      <c r="Q760" s="4" t="n"/>
      <c r="R760" s="5" t="n"/>
      <c r="S760" s="4" t="n"/>
      <c r="T760" s="7">
        <f>IF(OR($A760="",$O760=""),"",IF($P760=0,"Balanced",IF($Q760="","Reason needed",IF($P760&lt;0,"Short","Over"))))</f>
        <v/>
      </c>
      <c r="U760" s="13">
        <f>IF($A760="","",$H760+$I760+$J760+$K760)</f>
        <v/>
      </c>
      <c r="V760" s="14">
        <f>IF($A760="","",DATE(YEAR($A760),MONTH($A760),1))</f>
        <v/>
      </c>
      <c r="W760" s="7">
        <f>IF($A760="","",$A760&amp;"|"&amp;$B760&amp;"|"&amp;$C760)</f>
        <v/>
      </c>
    </row>
    <row r="761">
      <c r="A761" s="12" t="n"/>
      <c r="B761" s="4" t="n"/>
      <c r="C761" s="4" t="n"/>
      <c r="D761" s="4" t="n"/>
      <c r="E761" s="4" t="n"/>
      <c r="F761" s="5" t="n"/>
      <c r="G761" s="5" t="n"/>
      <c r="H761" s="5" t="n"/>
      <c r="I761" s="5" t="n"/>
      <c r="J761" s="5" t="n"/>
      <c r="K761" s="5" t="n"/>
      <c r="L761" s="5" t="n"/>
      <c r="M761" s="13">
        <f>IF($A761="","",SUMIFS('Petty expenses'!$E$3:$E$1002,'Petty expenses'!$A$3:$A$1002,$A761,'Petty expenses'!$B$3:$B$1002,$B761,'Petty expenses'!$C$3:$C$1002,$C761))</f>
        <v/>
      </c>
      <c r="N761" s="13">
        <f>IF($A761="","",$F761+$H761-$M761)</f>
        <v/>
      </c>
      <c r="O761" s="5" t="n"/>
      <c r="P761" s="13">
        <f>IF(OR($A761="",$O761=""),"",$O761-$N761)</f>
        <v/>
      </c>
      <c r="Q761" s="4" t="n"/>
      <c r="R761" s="5" t="n"/>
      <c r="S761" s="4" t="n"/>
      <c r="T761" s="7">
        <f>IF(OR($A761="",$O761=""),"",IF($P761=0,"Balanced",IF($Q761="","Reason needed",IF($P761&lt;0,"Short","Over"))))</f>
        <v/>
      </c>
      <c r="U761" s="13">
        <f>IF($A761="","",$H761+$I761+$J761+$K761)</f>
        <v/>
      </c>
      <c r="V761" s="14">
        <f>IF($A761="","",DATE(YEAR($A761),MONTH($A761),1))</f>
        <v/>
      </c>
      <c r="W761" s="7">
        <f>IF($A761="","",$A761&amp;"|"&amp;$B761&amp;"|"&amp;$C761)</f>
        <v/>
      </c>
    </row>
    <row r="762">
      <c r="A762" s="12" t="n"/>
      <c r="B762" s="4" t="n"/>
      <c r="C762" s="4" t="n"/>
      <c r="D762" s="4" t="n"/>
      <c r="E762" s="4" t="n"/>
      <c r="F762" s="5" t="n"/>
      <c r="G762" s="5" t="n"/>
      <c r="H762" s="5" t="n"/>
      <c r="I762" s="5" t="n"/>
      <c r="J762" s="5" t="n"/>
      <c r="K762" s="5" t="n"/>
      <c r="L762" s="5" t="n"/>
      <c r="M762" s="13">
        <f>IF($A762="","",SUMIFS('Petty expenses'!$E$3:$E$1002,'Petty expenses'!$A$3:$A$1002,$A762,'Petty expenses'!$B$3:$B$1002,$B762,'Petty expenses'!$C$3:$C$1002,$C762))</f>
        <v/>
      </c>
      <c r="N762" s="13">
        <f>IF($A762="","",$F762+$H762-$M762)</f>
        <v/>
      </c>
      <c r="O762" s="5" t="n"/>
      <c r="P762" s="13">
        <f>IF(OR($A762="",$O762=""),"",$O762-$N762)</f>
        <v/>
      </c>
      <c r="Q762" s="4" t="n"/>
      <c r="R762" s="5" t="n"/>
      <c r="S762" s="4" t="n"/>
      <c r="T762" s="7">
        <f>IF(OR($A762="",$O762=""),"",IF($P762=0,"Balanced",IF($Q762="","Reason needed",IF($P762&lt;0,"Short","Over"))))</f>
        <v/>
      </c>
      <c r="U762" s="13">
        <f>IF($A762="","",$H762+$I762+$J762+$K762)</f>
        <v/>
      </c>
      <c r="V762" s="14">
        <f>IF($A762="","",DATE(YEAR($A762),MONTH($A762),1))</f>
        <v/>
      </c>
      <c r="W762" s="7">
        <f>IF($A762="","",$A762&amp;"|"&amp;$B762&amp;"|"&amp;$C762)</f>
        <v/>
      </c>
    </row>
    <row r="763">
      <c r="A763" s="12" t="n"/>
      <c r="B763" s="4" t="n"/>
      <c r="C763" s="4" t="n"/>
      <c r="D763" s="4" t="n"/>
      <c r="E763" s="4" t="n"/>
      <c r="F763" s="5" t="n"/>
      <c r="G763" s="5" t="n"/>
      <c r="H763" s="5" t="n"/>
      <c r="I763" s="5" t="n"/>
      <c r="J763" s="5" t="n"/>
      <c r="K763" s="5" t="n"/>
      <c r="L763" s="5" t="n"/>
      <c r="M763" s="13">
        <f>IF($A763="","",SUMIFS('Petty expenses'!$E$3:$E$1002,'Petty expenses'!$A$3:$A$1002,$A763,'Petty expenses'!$B$3:$B$1002,$B763,'Petty expenses'!$C$3:$C$1002,$C763))</f>
        <v/>
      </c>
      <c r="N763" s="13">
        <f>IF($A763="","",$F763+$H763-$M763)</f>
        <v/>
      </c>
      <c r="O763" s="5" t="n"/>
      <c r="P763" s="13">
        <f>IF(OR($A763="",$O763=""),"",$O763-$N763)</f>
        <v/>
      </c>
      <c r="Q763" s="4" t="n"/>
      <c r="R763" s="5" t="n"/>
      <c r="S763" s="4" t="n"/>
      <c r="T763" s="7">
        <f>IF(OR($A763="",$O763=""),"",IF($P763=0,"Balanced",IF($Q763="","Reason needed",IF($P763&lt;0,"Short","Over"))))</f>
        <v/>
      </c>
      <c r="U763" s="13">
        <f>IF($A763="","",$H763+$I763+$J763+$K763)</f>
        <v/>
      </c>
      <c r="V763" s="14">
        <f>IF($A763="","",DATE(YEAR($A763),MONTH($A763),1))</f>
        <v/>
      </c>
      <c r="W763" s="7">
        <f>IF($A763="","",$A763&amp;"|"&amp;$B763&amp;"|"&amp;$C763)</f>
        <v/>
      </c>
    </row>
    <row r="764">
      <c r="A764" s="12" t="n"/>
      <c r="B764" s="4" t="n"/>
      <c r="C764" s="4" t="n"/>
      <c r="D764" s="4" t="n"/>
      <c r="E764" s="4" t="n"/>
      <c r="F764" s="5" t="n"/>
      <c r="G764" s="5" t="n"/>
      <c r="H764" s="5" t="n"/>
      <c r="I764" s="5" t="n"/>
      <c r="J764" s="5" t="n"/>
      <c r="K764" s="5" t="n"/>
      <c r="L764" s="5" t="n"/>
      <c r="M764" s="13">
        <f>IF($A764="","",SUMIFS('Petty expenses'!$E$3:$E$1002,'Petty expenses'!$A$3:$A$1002,$A764,'Petty expenses'!$B$3:$B$1002,$B764,'Petty expenses'!$C$3:$C$1002,$C764))</f>
        <v/>
      </c>
      <c r="N764" s="13">
        <f>IF($A764="","",$F764+$H764-$M764)</f>
        <v/>
      </c>
      <c r="O764" s="5" t="n"/>
      <c r="P764" s="13">
        <f>IF(OR($A764="",$O764=""),"",$O764-$N764)</f>
        <v/>
      </c>
      <c r="Q764" s="4" t="n"/>
      <c r="R764" s="5" t="n"/>
      <c r="S764" s="4" t="n"/>
      <c r="T764" s="7">
        <f>IF(OR($A764="",$O764=""),"",IF($P764=0,"Balanced",IF($Q764="","Reason needed",IF($P764&lt;0,"Short","Over"))))</f>
        <v/>
      </c>
      <c r="U764" s="13">
        <f>IF($A764="","",$H764+$I764+$J764+$K764)</f>
        <v/>
      </c>
      <c r="V764" s="14">
        <f>IF($A764="","",DATE(YEAR($A764),MONTH($A764),1))</f>
        <v/>
      </c>
      <c r="W764" s="7">
        <f>IF($A764="","",$A764&amp;"|"&amp;$B764&amp;"|"&amp;$C764)</f>
        <v/>
      </c>
    </row>
    <row r="765">
      <c r="A765" s="12" t="n"/>
      <c r="B765" s="4" t="n"/>
      <c r="C765" s="4" t="n"/>
      <c r="D765" s="4" t="n"/>
      <c r="E765" s="4" t="n"/>
      <c r="F765" s="5" t="n"/>
      <c r="G765" s="5" t="n"/>
      <c r="H765" s="5" t="n"/>
      <c r="I765" s="5" t="n"/>
      <c r="J765" s="5" t="n"/>
      <c r="K765" s="5" t="n"/>
      <c r="L765" s="5" t="n"/>
      <c r="M765" s="13">
        <f>IF($A765="","",SUMIFS('Petty expenses'!$E$3:$E$1002,'Petty expenses'!$A$3:$A$1002,$A765,'Petty expenses'!$B$3:$B$1002,$B765,'Petty expenses'!$C$3:$C$1002,$C765))</f>
        <v/>
      </c>
      <c r="N765" s="13">
        <f>IF($A765="","",$F765+$H765-$M765)</f>
        <v/>
      </c>
      <c r="O765" s="5" t="n"/>
      <c r="P765" s="13">
        <f>IF(OR($A765="",$O765=""),"",$O765-$N765)</f>
        <v/>
      </c>
      <c r="Q765" s="4" t="n"/>
      <c r="R765" s="5" t="n"/>
      <c r="S765" s="4" t="n"/>
      <c r="T765" s="7">
        <f>IF(OR($A765="",$O765=""),"",IF($P765=0,"Balanced",IF($Q765="","Reason needed",IF($P765&lt;0,"Short","Over"))))</f>
        <v/>
      </c>
      <c r="U765" s="13">
        <f>IF($A765="","",$H765+$I765+$J765+$K765)</f>
        <v/>
      </c>
      <c r="V765" s="14">
        <f>IF($A765="","",DATE(YEAR($A765),MONTH($A765),1))</f>
        <v/>
      </c>
      <c r="W765" s="7">
        <f>IF($A765="","",$A765&amp;"|"&amp;$B765&amp;"|"&amp;$C765)</f>
        <v/>
      </c>
    </row>
    <row r="766">
      <c r="A766" s="12" t="n"/>
      <c r="B766" s="4" t="n"/>
      <c r="C766" s="4" t="n"/>
      <c r="D766" s="4" t="n"/>
      <c r="E766" s="4" t="n"/>
      <c r="F766" s="5" t="n"/>
      <c r="G766" s="5" t="n"/>
      <c r="H766" s="5" t="n"/>
      <c r="I766" s="5" t="n"/>
      <c r="J766" s="5" t="n"/>
      <c r="K766" s="5" t="n"/>
      <c r="L766" s="5" t="n"/>
      <c r="M766" s="13">
        <f>IF($A766="","",SUMIFS('Petty expenses'!$E$3:$E$1002,'Petty expenses'!$A$3:$A$1002,$A766,'Petty expenses'!$B$3:$B$1002,$B766,'Petty expenses'!$C$3:$C$1002,$C766))</f>
        <v/>
      </c>
      <c r="N766" s="13">
        <f>IF($A766="","",$F766+$H766-$M766)</f>
        <v/>
      </c>
      <c r="O766" s="5" t="n"/>
      <c r="P766" s="13">
        <f>IF(OR($A766="",$O766=""),"",$O766-$N766)</f>
        <v/>
      </c>
      <c r="Q766" s="4" t="n"/>
      <c r="R766" s="5" t="n"/>
      <c r="S766" s="4" t="n"/>
      <c r="T766" s="7">
        <f>IF(OR($A766="",$O766=""),"",IF($P766=0,"Balanced",IF($Q766="","Reason needed",IF($P766&lt;0,"Short","Over"))))</f>
        <v/>
      </c>
      <c r="U766" s="13">
        <f>IF($A766="","",$H766+$I766+$J766+$K766)</f>
        <v/>
      </c>
      <c r="V766" s="14">
        <f>IF($A766="","",DATE(YEAR($A766),MONTH($A766),1))</f>
        <v/>
      </c>
      <c r="W766" s="7">
        <f>IF($A766="","",$A766&amp;"|"&amp;$B766&amp;"|"&amp;$C766)</f>
        <v/>
      </c>
    </row>
    <row r="767">
      <c r="A767" s="12" t="n"/>
      <c r="B767" s="4" t="n"/>
      <c r="C767" s="4" t="n"/>
      <c r="D767" s="4" t="n"/>
      <c r="E767" s="4" t="n"/>
      <c r="F767" s="5" t="n"/>
      <c r="G767" s="5" t="n"/>
      <c r="H767" s="5" t="n"/>
      <c r="I767" s="5" t="n"/>
      <c r="J767" s="5" t="n"/>
      <c r="K767" s="5" t="n"/>
      <c r="L767" s="5" t="n"/>
      <c r="M767" s="13">
        <f>IF($A767="","",SUMIFS('Petty expenses'!$E$3:$E$1002,'Petty expenses'!$A$3:$A$1002,$A767,'Petty expenses'!$B$3:$B$1002,$B767,'Petty expenses'!$C$3:$C$1002,$C767))</f>
        <v/>
      </c>
      <c r="N767" s="13">
        <f>IF($A767="","",$F767+$H767-$M767)</f>
        <v/>
      </c>
      <c r="O767" s="5" t="n"/>
      <c r="P767" s="13">
        <f>IF(OR($A767="",$O767=""),"",$O767-$N767)</f>
        <v/>
      </c>
      <c r="Q767" s="4" t="n"/>
      <c r="R767" s="5" t="n"/>
      <c r="S767" s="4" t="n"/>
      <c r="T767" s="7">
        <f>IF(OR($A767="",$O767=""),"",IF($P767=0,"Balanced",IF($Q767="","Reason needed",IF($P767&lt;0,"Short","Over"))))</f>
        <v/>
      </c>
      <c r="U767" s="13">
        <f>IF($A767="","",$H767+$I767+$J767+$K767)</f>
        <v/>
      </c>
      <c r="V767" s="14">
        <f>IF($A767="","",DATE(YEAR($A767),MONTH($A767),1))</f>
        <v/>
      </c>
      <c r="W767" s="7">
        <f>IF($A767="","",$A767&amp;"|"&amp;$B767&amp;"|"&amp;$C767)</f>
        <v/>
      </c>
    </row>
    <row r="768">
      <c r="A768" s="12" t="n"/>
      <c r="B768" s="4" t="n"/>
      <c r="C768" s="4" t="n"/>
      <c r="D768" s="4" t="n"/>
      <c r="E768" s="4" t="n"/>
      <c r="F768" s="5" t="n"/>
      <c r="G768" s="5" t="n"/>
      <c r="H768" s="5" t="n"/>
      <c r="I768" s="5" t="n"/>
      <c r="J768" s="5" t="n"/>
      <c r="K768" s="5" t="n"/>
      <c r="L768" s="5" t="n"/>
      <c r="M768" s="13">
        <f>IF($A768="","",SUMIFS('Petty expenses'!$E$3:$E$1002,'Petty expenses'!$A$3:$A$1002,$A768,'Petty expenses'!$B$3:$B$1002,$B768,'Petty expenses'!$C$3:$C$1002,$C768))</f>
        <v/>
      </c>
      <c r="N768" s="13">
        <f>IF($A768="","",$F768+$H768-$M768)</f>
        <v/>
      </c>
      <c r="O768" s="5" t="n"/>
      <c r="P768" s="13">
        <f>IF(OR($A768="",$O768=""),"",$O768-$N768)</f>
        <v/>
      </c>
      <c r="Q768" s="4" t="n"/>
      <c r="R768" s="5" t="n"/>
      <c r="S768" s="4" t="n"/>
      <c r="T768" s="7">
        <f>IF(OR($A768="",$O768=""),"",IF($P768=0,"Balanced",IF($Q768="","Reason needed",IF($P768&lt;0,"Short","Over"))))</f>
        <v/>
      </c>
      <c r="U768" s="13">
        <f>IF($A768="","",$H768+$I768+$J768+$K768)</f>
        <v/>
      </c>
      <c r="V768" s="14">
        <f>IF($A768="","",DATE(YEAR($A768),MONTH($A768),1))</f>
        <v/>
      </c>
      <c r="W768" s="7">
        <f>IF($A768="","",$A768&amp;"|"&amp;$B768&amp;"|"&amp;$C768)</f>
        <v/>
      </c>
    </row>
    <row r="769">
      <c r="A769" s="12" t="n"/>
      <c r="B769" s="4" t="n"/>
      <c r="C769" s="4" t="n"/>
      <c r="D769" s="4" t="n"/>
      <c r="E769" s="4" t="n"/>
      <c r="F769" s="5" t="n"/>
      <c r="G769" s="5" t="n"/>
      <c r="H769" s="5" t="n"/>
      <c r="I769" s="5" t="n"/>
      <c r="J769" s="5" t="n"/>
      <c r="K769" s="5" t="n"/>
      <c r="L769" s="5" t="n"/>
      <c r="M769" s="13">
        <f>IF($A769="","",SUMIFS('Petty expenses'!$E$3:$E$1002,'Petty expenses'!$A$3:$A$1002,$A769,'Petty expenses'!$B$3:$B$1002,$B769,'Petty expenses'!$C$3:$C$1002,$C769))</f>
        <v/>
      </c>
      <c r="N769" s="13">
        <f>IF($A769="","",$F769+$H769-$M769)</f>
        <v/>
      </c>
      <c r="O769" s="5" t="n"/>
      <c r="P769" s="13">
        <f>IF(OR($A769="",$O769=""),"",$O769-$N769)</f>
        <v/>
      </c>
      <c r="Q769" s="4" t="n"/>
      <c r="R769" s="5" t="n"/>
      <c r="S769" s="4" t="n"/>
      <c r="T769" s="7">
        <f>IF(OR($A769="",$O769=""),"",IF($P769=0,"Balanced",IF($Q769="","Reason needed",IF($P769&lt;0,"Short","Over"))))</f>
        <v/>
      </c>
      <c r="U769" s="13">
        <f>IF($A769="","",$H769+$I769+$J769+$K769)</f>
        <v/>
      </c>
      <c r="V769" s="14">
        <f>IF($A769="","",DATE(YEAR($A769),MONTH($A769),1))</f>
        <v/>
      </c>
      <c r="W769" s="7">
        <f>IF($A769="","",$A769&amp;"|"&amp;$B769&amp;"|"&amp;$C769)</f>
        <v/>
      </c>
    </row>
    <row r="770">
      <c r="A770" s="12" t="n"/>
      <c r="B770" s="4" t="n"/>
      <c r="C770" s="4" t="n"/>
      <c r="D770" s="4" t="n"/>
      <c r="E770" s="4" t="n"/>
      <c r="F770" s="5" t="n"/>
      <c r="G770" s="5" t="n"/>
      <c r="H770" s="5" t="n"/>
      <c r="I770" s="5" t="n"/>
      <c r="J770" s="5" t="n"/>
      <c r="K770" s="5" t="n"/>
      <c r="L770" s="5" t="n"/>
      <c r="M770" s="13">
        <f>IF($A770="","",SUMIFS('Petty expenses'!$E$3:$E$1002,'Petty expenses'!$A$3:$A$1002,$A770,'Petty expenses'!$B$3:$B$1002,$B770,'Petty expenses'!$C$3:$C$1002,$C770))</f>
        <v/>
      </c>
      <c r="N770" s="13">
        <f>IF($A770="","",$F770+$H770-$M770)</f>
        <v/>
      </c>
      <c r="O770" s="5" t="n"/>
      <c r="P770" s="13">
        <f>IF(OR($A770="",$O770=""),"",$O770-$N770)</f>
        <v/>
      </c>
      <c r="Q770" s="4" t="n"/>
      <c r="R770" s="5" t="n"/>
      <c r="S770" s="4" t="n"/>
      <c r="T770" s="7">
        <f>IF(OR($A770="",$O770=""),"",IF($P770=0,"Balanced",IF($Q770="","Reason needed",IF($P770&lt;0,"Short","Over"))))</f>
        <v/>
      </c>
      <c r="U770" s="13">
        <f>IF($A770="","",$H770+$I770+$J770+$K770)</f>
        <v/>
      </c>
      <c r="V770" s="14">
        <f>IF($A770="","",DATE(YEAR($A770),MONTH($A770),1))</f>
        <v/>
      </c>
      <c r="W770" s="7">
        <f>IF($A770="","",$A770&amp;"|"&amp;$B770&amp;"|"&amp;$C770)</f>
        <v/>
      </c>
    </row>
    <row r="771">
      <c r="A771" s="12" t="n"/>
      <c r="B771" s="4" t="n"/>
      <c r="C771" s="4" t="n"/>
      <c r="D771" s="4" t="n"/>
      <c r="E771" s="4" t="n"/>
      <c r="F771" s="5" t="n"/>
      <c r="G771" s="5" t="n"/>
      <c r="H771" s="5" t="n"/>
      <c r="I771" s="5" t="n"/>
      <c r="J771" s="5" t="n"/>
      <c r="K771" s="5" t="n"/>
      <c r="L771" s="5" t="n"/>
      <c r="M771" s="13">
        <f>IF($A771="","",SUMIFS('Petty expenses'!$E$3:$E$1002,'Petty expenses'!$A$3:$A$1002,$A771,'Petty expenses'!$B$3:$B$1002,$B771,'Petty expenses'!$C$3:$C$1002,$C771))</f>
        <v/>
      </c>
      <c r="N771" s="13">
        <f>IF($A771="","",$F771+$H771-$M771)</f>
        <v/>
      </c>
      <c r="O771" s="5" t="n"/>
      <c r="P771" s="13">
        <f>IF(OR($A771="",$O771=""),"",$O771-$N771)</f>
        <v/>
      </c>
      <c r="Q771" s="4" t="n"/>
      <c r="R771" s="5" t="n"/>
      <c r="S771" s="4" t="n"/>
      <c r="T771" s="7">
        <f>IF(OR($A771="",$O771=""),"",IF($P771=0,"Balanced",IF($Q771="","Reason needed",IF($P771&lt;0,"Short","Over"))))</f>
        <v/>
      </c>
      <c r="U771" s="13">
        <f>IF($A771="","",$H771+$I771+$J771+$K771)</f>
        <v/>
      </c>
      <c r="V771" s="14">
        <f>IF($A771="","",DATE(YEAR($A771),MONTH($A771),1))</f>
        <v/>
      </c>
      <c r="W771" s="7">
        <f>IF($A771="","",$A771&amp;"|"&amp;$B771&amp;"|"&amp;$C771)</f>
        <v/>
      </c>
    </row>
    <row r="772">
      <c r="A772" s="12" t="n"/>
      <c r="B772" s="4" t="n"/>
      <c r="C772" s="4" t="n"/>
      <c r="D772" s="4" t="n"/>
      <c r="E772" s="4" t="n"/>
      <c r="F772" s="5" t="n"/>
      <c r="G772" s="5" t="n"/>
      <c r="H772" s="5" t="n"/>
      <c r="I772" s="5" t="n"/>
      <c r="J772" s="5" t="n"/>
      <c r="K772" s="5" t="n"/>
      <c r="L772" s="5" t="n"/>
      <c r="M772" s="13">
        <f>IF($A772="","",SUMIFS('Petty expenses'!$E$3:$E$1002,'Petty expenses'!$A$3:$A$1002,$A772,'Petty expenses'!$B$3:$B$1002,$B772,'Petty expenses'!$C$3:$C$1002,$C772))</f>
        <v/>
      </c>
      <c r="N772" s="13">
        <f>IF($A772="","",$F772+$H772-$M772)</f>
        <v/>
      </c>
      <c r="O772" s="5" t="n"/>
      <c r="P772" s="13">
        <f>IF(OR($A772="",$O772=""),"",$O772-$N772)</f>
        <v/>
      </c>
      <c r="Q772" s="4" t="n"/>
      <c r="R772" s="5" t="n"/>
      <c r="S772" s="4" t="n"/>
      <c r="T772" s="7">
        <f>IF(OR($A772="",$O772=""),"",IF($P772=0,"Balanced",IF($Q772="","Reason needed",IF($P772&lt;0,"Short","Over"))))</f>
        <v/>
      </c>
      <c r="U772" s="13">
        <f>IF($A772="","",$H772+$I772+$J772+$K772)</f>
        <v/>
      </c>
      <c r="V772" s="14">
        <f>IF($A772="","",DATE(YEAR($A772),MONTH($A772),1))</f>
        <v/>
      </c>
      <c r="W772" s="7">
        <f>IF($A772="","",$A772&amp;"|"&amp;$B772&amp;"|"&amp;$C772)</f>
        <v/>
      </c>
    </row>
    <row r="773">
      <c r="A773" s="12" t="n"/>
      <c r="B773" s="4" t="n"/>
      <c r="C773" s="4" t="n"/>
      <c r="D773" s="4" t="n"/>
      <c r="E773" s="4" t="n"/>
      <c r="F773" s="5" t="n"/>
      <c r="G773" s="5" t="n"/>
      <c r="H773" s="5" t="n"/>
      <c r="I773" s="5" t="n"/>
      <c r="J773" s="5" t="n"/>
      <c r="K773" s="5" t="n"/>
      <c r="L773" s="5" t="n"/>
      <c r="M773" s="13">
        <f>IF($A773="","",SUMIFS('Petty expenses'!$E$3:$E$1002,'Petty expenses'!$A$3:$A$1002,$A773,'Petty expenses'!$B$3:$B$1002,$B773,'Petty expenses'!$C$3:$C$1002,$C773))</f>
        <v/>
      </c>
      <c r="N773" s="13">
        <f>IF($A773="","",$F773+$H773-$M773)</f>
        <v/>
      </c>
      <c r="O773" s="5" t="n"/>
      <c r="P773" s="13">
        <f>IF(OR($A773="",$O773=""),"",$O773-$N773)</f>
        <v/>
      </c>
      <c r="Q773" s="4" t="n"/>
      <c r="R773" s="5" t="n"/>
      <c r="S773" s="4" t="n"/>
      <c r="T773" s="7">
        <f>IF(OR($A773="",$O773=""),"",IF($P773=0,"Balanced",IF($Q773="","Reason needed",IF($P773&lt;0,"Short","Over"))))</f>
        <v/>
      </c>
      <c r="U773" s="13">
        <f>IF($A773="","",$H773+$I773+$J773+$K773)</f>
        <v/>
      </c>
      <c r="V773" s="14">
        <f>IF($A773="","",DATE(YEAR($A773),MONTH($A773),1))</f>
        <v/>
      </c>
      <c r="W773" s="7">
        <f>IF($A773="","",$A773&amp;"|"&amp;$B773&amp;"|"&amp;$C773)</f>
        <v/>
      </c>
    </row>
    <row r="774">
      <c r="A774" s="12" t="n"/>
      <c r="B774" s="4" t="n"/>
      <c r="C774" s="4" t="n"/>
      <c r="D774" s="4" t="n"/>
      <c r="E774" s="4" t="n"/>
      <c r="F774" s="5" t="n"/>
      <c r="G774" s="5" t="n"/>
      <c r="H774" s="5" t="n"/>
      <c r="I774" s="5" t="n"/>
      <c r="J774" s="5" t="n"/>
      <c r="K774" s="5" t="n"/>
      <c r="L774" s="5" t="n"/>
      <c r="M774" s="13">
        <f>IF($A774="","",SUMIFS('Petty expenses'!$E$3:$E$1002,'Petty expenses'!$A$3:$A$1002,$A774,'Petty expenses'!$B$3:$B$1002,$B774,'Petty expenses'!$C$3:$C$1002,$C774))</f>
        <v/>
      </c>
      <c r="N774" s="13">
        <f>IF($A774="","",$F774+$H774-$M774)</f>
        <v/>
      </c>
      <c r="O774" s="5" t="n"/>
      <c r="P774" s="13">
        <f>IF(OR($A774="",$O774=""),"",$O774-$N774)</f>
        <v/>
      </c>
      <c r="Q774" s="4" t="n"/>
      <c r="R774" s="5" t="n"/>
      <c r="S774" s="4" t="n"/>
      <c r="T774" s="7">
        <f>IF(OR($A774="",$O774=""),"",IF($P774=0,"Balanced",IF($Q774="","Reason needed",IF($P774&lt;0,"Short","Over"))))</f>
        <v/>
      </c>
      <c r="U774" s="13">
        <f>IF($A774="","",$H774+$I774+$J774+$K774)</f>
        <v/>
      </c>
      <c r="V774" s="14">
        <f>IF($A774="","",DATE(YEAR($A774),MONTH($A774),1))</f>
        <v/>
      </c>
      <c r="W774" s="7">
        <f>IF($A774="","",$A774&amp;"|"&amp;$B774&amp;"|"&amp;$C774)</f>
        <v/>
      </c>
    </row>
    <row r="775">
      <c r="A775" s="12" t="n"/>
      <c r="B775" s="4" t="n"/>
      <c r="C775" s="4" t="n"/>
      <c r="D775" s="4" t="n"/>
      <c r="E775" s="4" t="n"/>
      <c r="F775" s="5" t="n"/>
      <c r="G775" s="5" t="n"/>
      <c r="H775" s="5" t="n"/>
      <c r="I775" s="5" t="n"/>
      <c r="J775" s="5" t="n"/>
      <c r="K775" s="5" t="n"/>
      <c r="L775" s="5" t="n"/>
      <c r="M775" s="13">
        <f>IF($A775="","",SUMIFS('Petty expenses'!$E$3:$E$1002,'Petty expenses'!$A$3:$A$1002,$A775,'Petty expenses'!$B$3:$B$1002,$B775,'Petty expenses'!$C$3:$C$1002,$C775))</f>
        <v/>
      </c>
      <c r="N775" s="13">
        <f>IF($A775="","",$F775+$H775-$M775)</f>
        <v/>
      </c>
      <c r="O775" s="5" t="n"/>
      <c r="P775" s="13">
        <f>IF(OR($A775="",$O775=""),"",$O775-$N775)</f>
        <v/>
      </c>
      <c r="Q775" s="4" t="n"/>
      <c r="R775" s="5" t="n"/>
      <c r="S775" s="4" t="n"/>
      <c r="T775" s="7">
        <f>IF(OR($A775="",$O775=""),"",IF($P775=0,"Balanced",IF($Q775="","Reason needed",IF($P775&lt;0,"Short","Over"))))</f>
        <v/>
      </c>
      <c r="U775" s="13">
        <f>IF($A775="","",$H775+$I775+$J775+$K775)</f>
        <v/>
      </c>
      <c r="V775" s="14">
        <f>IF($A775="","",DATE(YEAR($A775),MONTH($A775),1))</f>
        <v/>
      </c>
      <c r="W775" s="7">
        <f>IF($A775="","",$A775&amp;"|"&amp;$B775&amp;"|"&amp;$C775)</f>
        <v/>
      </c>
    </row>
    <row r="776">
      <c r="A776" s="12" t="n"/>
      <c r="B776" s="4" t="n"/>
      <c r="C776" s="4" t="n"/>
      <c r="D776" s="4" t="n"/>
      <c r="E776" s="4" t="n"/>
      <c r="F776" s="5" t="n"/>
      <c r="G776" s="5" t="n"/>
      <c r="H776" s="5" t="n"/>
      <c r="I776" s="5" t="n"/>
      <c r="J776" s="5" t="n"/>
      <c r="K776" s="5" t="n"/>
      <c r="L776" s="5" t="n"/>
      <c r="M776" s="13">
        <f>IF($A776="","",SUMIFS('Petty expenses'!$E$3:$E$1002,'Petty expenses'!$A$3:$A$1002,$A776,'Petty expenses'!$B$3:$B$1002,$B776,'Petty expenses'!$C$3:$C$1002,$C776))</f>
        <v/>
      </c>
      <c r="N776" s="13">
        <f>IF($A776="","",$F776+$H776-$M776)</f>
        <v/>
      </c>
      <c r="O776" s="5" t="n"/>
      <c r="P776" s="13">
        <f>IF(OR($A776="",$O776=""),"",$O776-$N776)</f>
        <v/>
      </c>
      <c r="Q776" s="4" t="n"/>
      <c r="R776" s="5" t="n"/>
      <c r="S776" s="4" t="n"/>
      <c r="T776" s="7">
        <f>IF(OR($A776="",$O776=""),"",IF($P776=0,"Balanced",IF($Q776="","Reason needed",IF($P776&lt;0,"Short","Over"))))</f>
        <v/>
      </c>
      <c r="U776" s="13">
        <f>IF($A776="","",$H776+$I776+$J776+$K776)</f>
        <v/>
      </c>
      <c r="V776" s="14">
        <f>IF($A776="","",DATE(YEAR($A776),MONTH($A776),1))</f>
        <v/>
      </c>
      <c r="W776" s="7">
        <f>IF($A776="","",$A776&amp;"|"&amp;$B776&amp;"|"&amp;$C776)</f>
        <v/>
      </c>
    </row>
    <row r="777">
      <c r="A777" s="12" t="n"/>
      <c r="B777" s="4" t="n"/>
      <c r="C777" s="4" t="n"/>
      <c r="D777" s="4" t="n"/>
      <c r="E777" s="4" t="n"/>
      <c r="F777" s="5" t="n"/>
      <c r="G777" s="5" t="n"/>
      <c r="H777" s="5" t="n"/>
      <c r="I777" s="5" t="n"/>
      <c r="J777" s="5" t="n"/>
      <c r="K777" s="5" t="n"/>
      <c r="L777" s="5" t="n"/>
      <c r="M777" s="13">
        <f>IF($A777="","",SUMIFS('Petty expenses'!$E$3:$E$1002,'Petty expenses'!$A$3:$A$1002,$A777,'Petty expenses'!$B$3:$B$1002,$B777,'Petty expenses'!$C$3:$C$1002,$C777))</f>
        <v/>
      </c>
      <c r="N777" s="13">
        <f>IF($A777="","",$F777+$H777-$M777)</f>
        <v/>
      </c>
      <c r="O777" s="5" t="n"/>
      <c r="P777" s="13">
        <f>IF(OR($A777="",$O777=""),"",$O777-$N777)</f>
        <v/>
      </c>
      <c r="Q777" s="4" t="n"/>
      <c r="R777" s="5" t="n"/>
      <c r="S777" s="4" t="n"/>
      <c r="T777" s="7">
        <f>IF(OR($A777="",$O777=""),"",IF($P777=0,"Balanced",IF($Q777="","Reason needed",IF($P777&lt;0,"Short","Over"))))</f>
        <v/>
      </c>
      <c r="U777" s="13">
        <f>IF($A777="","",$H777+$I777+$J777+$K777)</f>
        <v/>
      </c>
      <c r="V777" s="14">
        <f>IF($A777="","",DATE(YEAR($A777),MONTH($A777),1))</f>
        <v/>
      </c>
      <c r="W777" s="7">
        <f>IF($A777="","",$A777&amp;"|"&amp;$B777&amp;"|"&amp;$C777)</f>
        <v/>
      </c>
    </row>
    <row r="778">
      <c r="A778" s="12" t="n"/>
      <c r="B778" s="4" t="n"/>
      <c r="C778" s="4" t="n"/>
      <c r="D778" s="4" t="n"/>
      <c r="E778" s="4" t="n"/>
      <c r="F778" s="5" t="n"/>
      <c r="G778" s="5" t="n"/>
      <c r="H778" s="5" t="n"/>
      <c r="I778" s="5" t="n"/>
      <c r="J778" s="5" t="n"/>
      <c r="K778" s="5" t="n"/>
      <c r="L778" s="5" t="n"/>
      <c r="M778" s="13">
        <f>IF($A778="","",SUMIFS('Petty expenses'!$E$3:$E$1002,'Petty expenses'!$A$3:$A$1002,$A778,'Petty expenses'!$B$3:$B$1002,$B778,'Petty expenses'!$C$3:$C$1002,$C778))</f>
        <v/>
      </c>
      <c r="N778" s="13">
        <f>IF($A778="","",$F778+$H778-$M778)</f>
        <v/>
      </c>
      <c r="O778" s="5" t="n"/>
      <c r="P778" s="13">
        <f>IF(OR($A778="",$O778=""),"",$O778-$N778)</f>
        <v/>
      </c>
      <c r="Q778" s="4" t="n"/>
      <c r="R778" s="5" t="n"/>
      <c r="S778" s="4" t="n"/>
      <c r="T778" s="7">
        <f>IF(OR($A778="",$O778=""),"",IF($P778=0,"Balanced",IF($Q778="","Reason needed",IF($P778&lt;0,"Short","Over"))))</f>
        <v/>
      </c>
      <c r="U778" s="13">
        <f>IF($A778="","",$H778+$I778+$J778+$K778)</f>
        <v/>
      </c>
      <c r="V778" s="14">
        <f>IF($A778="","",DATE(YEAR($A778),MONTH($A778),1))</f>
        <v/>
      </c>
      <c r="W778" s="7">
        <f>IF($A778="","",$A778&amp;"|"&amp;$B778&amp;"|"&amp;$C778)</f>
        <v/>
      </c>
    </row>
    <row r="779">
      <c r="A779" s="12" t="n"/>
      <c r="B779" s="4" t="n"/>
      <c r="C779" s="4" t="n"/>
      <c r="D779" s="4" t="n"/>
      <c r="E779" s="4" t="n"/>
      <c r="F779" s="5" t="n"/>
      <c r="G779" s="5" t="n"/>
      <c r="H779" s="5" t="n"/>
      <c r="I779" s="5" t="n"/>
      <c r="J779" s="5" t="n"/>
      <c r="K779" s="5" t="n"/>
      <c r="L779" s="5" t="n"/>
      <c r="M779" s="13">
        <f>IF($A779="","",SUMIFS('Petty expenses'!$E$3:$E$1002,'Petty expenses'!$A$3:$A$1002,$A779,'Petty expenses'!$B$3:$B$1002,$B779,'Petty expenses'!$C$3:$C$1002,$C779))</f>
        <v/>
      </c>
      <c r="N779" s="13">
        <f>IF($A779="","",$F779+$H779-$M779)</f>
        <v/>
      </c>
      <c r="O779" s="5" t="n"/>
      <c r="P779" s="13">
        <f>IF(OR($A779="",$O779=""),"",$O779-$N779)</f>
        <v/>
      </c>
      <c r="Q779" s="4" t="n"/>
      <c r="R779" s="5" t="n"/>
      <c r="S779" s="4" t="n"/>
      <c r="T779" s="7">
        <f>IF(OR($A779="",$O779=""),"",IF($P779=0,"Balanced",IF($Q779="","Reason needed",IF($P779&lt;0,"Short","Over"))))</f>
        <v/>
      </c>
      <c r="U779" s="13">
        <f>IF($A779="","",$H779+$I779+$J779+$K779)</f>
        <v/>
      </c>
      <c r="V779" s="14">
        <f>IF($A779="","",DATE(YEAR($A779),MONTH($A779),1))</f>
        <v/>
      </c>
      <c r="W779" s="7">
        <f>IF($A779="","",$A779&amp;"|"&amp;$B779&amp;"|"&amp;$C779)</f>
        <v/>
      </c>
    </row>
    <row r="780">
      <c r="A780" s="12" t="n"/>
      <c r="B780" s="4" t="n"/>
      <c r="C780" s="4" t="n"/>
      <c r="D780" s="4" t="n"/>
      <c r="E780" s="4" t="n"/>
      <c r="F780" s="5" t="n"/>
      <c r="G780" s="5" t="n"/>
      <c r="H780" s="5" t="n"/>
      <c r="I780" s="5" t="n"/>
      <c r="J780" s="5" t="n"/>
      <c r="K780" s="5" t="n"/>
      <c r="L780" s="5" t="n"/>
      <c r="M780" s="13">
        <f>IF($A780="","",SUMIFS('Petty expenses'!$E$3:$E$1002,'Petty expenses'!$A$3:$A$1002,$A780,'Petty expenses'!$B$3:$B$1002,$B780,'Petty expenses'!$C$3:$C$1002,$C780))</f>
        <v/>
      </c>
      <c r="N780" s="13">
        <f>IF($A780="","",$F780+$H780-$M780)</f>
        <v/>
      </c>
      <c r="O780" s="5" t="n"/>
      <c r="P780" s="13">
        <f>IF(OR($A780="",$O780=""),"",$O780-$N780)</f>
        <v/>
      </c>
      <c r="Q780" s="4" t="n"/>
      <c r="R780" s="5" t="n"/>
      <c r="S780" s="4" t="n"/>
      <c r="T780" s="7">
        <f>IF(OR($A780="",$O780=""),"",IF($P780=0,"Balanced",IF($Q780="","Reason needed",IF($P780&lt;0,"Short","Over"))))</f>
        <v/>
      </c>
      <c r="U780" s="13">
        <f>IF($A780="","",$H780+$I780+$J780+$K780)</f>
        <v/>
      </c>
      <c r="V780" s="14">
        <f>IF($A780="","",DATE(YEAR($A780),MONTH($A780),1))</f>
        <v/>
      </c>
      <c r="W780" s="7">
        <f>IF($A780="","",$A780&amp;"|"&amp;$B780&amp;"|"&amp;$C780)</f>
        <v/>
      </c>
    </row>
    <row r="781">
      <c r="A781" s="12" t="n"/>
      <c r="B781" s="4" t="n"/>
      <c r="C781" s="4" t="n"/>
      <c r="D781" s="4" t="n"/>
      <c r="E781" s="4" t="n"/>
      <c r="F781" s="5" t="n"/>
      <c r="G781" s="5" t="n"/>
      <c r="H781" s="5" t="n"/>
      <c r="I781" s="5" t="n"/>
      <c r="J781" s="5" t="n"/>
      <c r="K781" s="5" t="n"/>
      <c r="L781" s="5" t="n"/>
      <c r="M781" s="13">
        <f>IF($A781="","",SUMIFS('Petty expenses'!$E$3:$E$1002,'Petty expenses'!$A$3:$A$1002,$A781,'Petty expenses'!$B$3:$B$1002,$B781,'Petty expenses'!$C$3:$C$1002,$C781))</f>
        <v/>
      </c>
      <c r="N781" s="13">
        <f>IF($A781="","",$F781+$H781-$M781)</f>
        <v/>
      </c>
      <c r="O781" s="5" t="n"/>
      <c r="P781" s="13">
        <f>IF(OR($A781="",$O781=""),"",$O781-$N781)</f>
        <v/>
      </c>
      <c r="Q781" s="4" t="n"/>
      <c r="R781" s="5" t="n"/>
      <c r="S781" s="4" t="n"/>
      <c r="T781" s="7">
        <f>IF(OR($A781="",$O781=""),"",IF($P781=0,"Balanced",IF($Q781="","Reason needed",IF($P781&lt;0,"Short","Over"))))</f>
        <v/>
      </c>
      <c r="U781" s="13">
        <f>IF($A781="","",$H781+$I781+$J781+$K781)</f>
        <v/>
      </c>
      <c r="V781" s="14">
        <f>IF($A781="","",DATE(YEAR($A781),MONTH($A781),1))</f>
        <v/>
      </c>
      <c r="W781" s="7">
        <f>IF($A781="","",$A781&amp;"|"&amp;$B781&amp;"|"&amp;$C781)</f>
        <v/>
      </c>
    </row>
    <row r="782">
      <c r="A782" s="12" t="n"/>
      <c r="B782" s="4" t="n"/>
      <c r="C782" s="4" t="n"/>
      <c r="D782" s="4" t="n"/>
      <c r="E782" s="4" t="n"/>
      <c r="F782" s="5" t="n"/>
      <c r="G782" s="5" t="n"/>
      <c r="H782" s="5" t="n"/>
      <c r="I782" s="5" t="n"/>
      <c r="J782" s="5" t="n"/>
      <c r="K782" s="5" t="n"/>
      <c r="L782" s="5" t="n"/>
      <c r="M782" s="13">
        <f>IF($A782="","",SUMIFS('Petty expenses'!$E$3:$E$1002,'Petty expenses'!$A$3:$A$1002,$A782,'Petty expenses'!$B$3:$B$1002,$B782,'Petty expenses'!$C$3:$C$1002,$C782))</f>
        <v/>
      </c>
      <c r="N782" s="13">
        <f>IF($A782="","",$F782+$H782-$M782)</f>
        <v/>
      </c>
      <c r="O782" s="5" t="n"/>
      <c r="P782" s="13">
        <f>IF(OR($A782="",$O782=""),"",$O782-$N782)</f>
        <v/>
      </c>
      <c r="Q782" s="4" t="n"/>
      <c r="R782" s="5" t="n"/>
      <c r="S782" s="4" t="n"/>
      <c r="T782" s="7">
        <f>IF(OR($A782="",$O782=""),"",IF($P782=0,"Balanced",IF($Q782="","Reason needed",IF($P782&lt;0,"Short","Over"))))</f>
        <v/>
      </c>
      <c r="U782" s="13">
        <f>IF($A782="","",$H782+$I782+$J782+$K782)</f>
        <v/>
      </c>
      <c r="V782" s="14">
        <f>IF($A782="","",DATE(YEAR($A782),MONTH($A782),1))</f>
        <v/>
      </c>
      <c r="W782" s="7">
        <f>IF($A782="","",$A782&amp;"|"&amp;$B782&amp;"|"&amp;$C782)</f>
        <v/>
      </c>
    </row>
    <row r="783">
      <c r="A783" s="12" t="n"/>
      <c r="B783" s="4" t="n"/>
      <c r="C783" s="4" t="n"/>
      <c r="D783" s="4" t="n"/>
      <c r="E783" s="4" t="n"/>
      <c r="F783" s="5" t="n"/>
      <c r="G783" s="5" t="n"/>
      <c r="H783" s="5" t="n"/>
      <c r="I783" s="5" t="n"/>
      <c r="J783" s="5" t="n"/>
      <c r="K783" s="5" t="n"/>
      <c r="L783" s="5" t="n"/>
      <c r="M783" s="13">
        <f>IF($A783="","",SUMIFS('Petty expenses'!$E$3:$E$1002,'Petty expenses'!$A$3:$A$1002,$A783,'Petty expenses'!$B$3:$B$1002,$B783,'Petty expenses'!$C$3:$C$1002,$C783))</f>
        <v/>
      </c>
      <c r="N783" s="13">
        <f>IF($A783="","",$F783+$H783-$M783)</f>
        <v/>
      </c>
      <c r="O783" s="5" t="n"/>
      <c r="P783" s="13">
        <f>IF(OR($A783="",$O783=""),"",$O783-$N783)</f>
        <v/>
      </c>
      <c r="Q783" s="4" t="n"/>
      <c r="R783" s="5" t="n"/>
      <c r="S783" s="4" t="n"/>
      <c r="T783" s="7">
        <f>IF(OR($A783="",$O783=""),"",IF($P783=0,"Balanced",IF($Q783="","Reason needed",IF($P783&lt;0,"Short","Over"))))</f>
        <v/>
      </c>
      <c r="U783" s="13">
        <f>IF($A783="","",$H783+$I783+$J783+$K783)</f>
        <v/>
      </c>
      <c r="V783" s="14">
        <f>IF($A783="","",DATE(YEAR($A783),MONTH($A783),1))</f>
        <v/>
      </c>
      <c r="W783" s="7">
        <f>IF($A783="","",$A783&amp;"|"&amp;$B783&amp;"|"&amp;$C783)</f>
        <v/>
      </c>
    </row>
    <row r="784">
      <c r="A784" s="12" t="n"/>
      <c r="B784" s="4" t="n"/>
      <c r="C784" s="4" t="n"/>
      <c r="D784" s="4" t="n"/>
      <c r="E784" s="4" t="n"/>
      <c r="F784" s="5" t="n"/>
      <c r="G784" s="5" t="n"/>
      <c r="H784" s="5" t="n"/>
      <c r="I784" s="5" t="n"/>
      <c r="J784" s="5" t="n"/>
      <c r="K784" s="5" t="n"/>
      <c r="L784" s="5" t="n"/>
      <c r="M784" s="13">
        <f>IF($A784="","",SUMIFS('Petty expenses'!$E$3:$E$1002,'Petty expenses'!$A$3:$A$1002,$A784,'Petty expenses'!$B$3:$B$1002,$B784,'Petty expenses'!$C$3:$C$1002,$C784))</f>
        <v/>
      </c>
      <c r="N784" s="13">
        <f>IF($A784="","",$F784+$H784-$M784)</f>
        <v/>
      </c>
      <c r="O784" s="5" t="n"/>
      <c r="P784" s="13">
        <f>IF(OR($A784="",$O784=""),"",$O784-$N784)</f>
        <v/>
      </c>
      <c r="Q784" s="4" t="n"/>
      <c r="R784" s="5" t="n"/>
      <c r="S784" s="4" t="n"/>
      <c r="T784" s="7">
        <f>IF(OR($A784="",$O784=""),"",IF($P784=0,"Balanced",IF($Q784="","Reason needed",IF($P784&lt;0,"Short","Over"))))</f>
        <v/>
      </c>
      <c r="U784" s="13">
        <f>IF($A784="","",$H784+$I784+$J784+$K784)</f>
        <v/>
      </c>
      <c r="V784" s="14">
        <f>IF($A784="","",DATE(YEAR($A784),MONTH($A784),1))</f>
        <v/>
      </c>
      <c r="W784" s="7">
        <f>IF($A784="","",$A784&amp;"|"&amp;$B784&amp;"|"&amp;$C784)</f>
        <v/>
      </c>
    </row>
    <row r="785">
      <c r="A785" s="12" t="n"/>
      <c r="B785" s="4" t="n"/>
      <c r="C785" s="4" t="n"/>
      <c r="D785" s="4" t="n"/>
      <c r="E785" s="4" t="n"/>
      <c r="F785" s="5" t="n"/>
      <c r="G785" s="5" t="n"/>
      <c r="H785" s="5" t="n"/>
      <c r="I785" s="5" t="n"/>
      <c r="J785" s="5" t="n"/>
      <c r="K785" s="5" t="n"/>
      <c r="L785" s="5" t="n"/>
      <c r="M785" s="13">
        <f>IF($A785="","",SUMIFS('Petty expenses'!$E$3:$E$1002,'Petty expenses'!$A$3:$A$1002,$A785,'Petty expenses'!$B$3:$B$1002,$B785,'Petty expenses'!$C$3:$C$1002,$C785))</f>
        <v/>
      </c>
      <c r="N785" s="13">
        <f>IF($A785="","",$F785+$H785-$M785)</f>
        <v/>
      </c>
      <c r="O785" s="5" t="n"/>
      <c r="P785" s="13">
        <f>IF(OR($A785="",$O785=""),"",$O785-$N785)</f>
        <v/>
      </c>
      <c r="Q785" s="4" t="n"/>
      <c r="R785" s="5" t="n"/>
      <c r="S785" s="4" t="n"/>
      <c r="T785" s="7">
        <f>IF(OR($A785="",$O785=""),"",IF($P785=0,"Balanced",IF($Q785="","Reason needed",IF($P785&lt;0,"Short","Over"))))</f>
        <v/>
      </c>
      <c r="U785" s="13">
        <f>IF($A785="","",$H785+$I785+$J785+$K785)</f>
        <v/>
      </c>
      <c r="V785" s="14">
        <f>IF($A785="","",DATE(YEAR($A785),MONTH($A785),1))</f>
        <v/>
      </c>
      <c r="W785" s="7">
        <f>IF($A785="","",$A785&amp;"|"&amp;$B785&amp;"|"&amp;$C785)</f>
        <v/>
      </c>
    </row>
    <row r="786">
      <c r="A786" s="12" t="n"/>
      <c r="B786" s="4" t="n"/>
      <c r="C786" s="4" t="n"/>
      <c r="D786" s="4" t="n"/>
      <c r="E786" s="4" t="n"/>
      <c r="F786" s="5" t="n"/>
      <c r="G786" s="5" t="n"/>
      <c r="H786" s="5" t="n"/>
      <c r="I786" s="5" t="n"/>
      <c r="J786" s="5" t="n"/>
      <c r="K786" s="5" t="n"/>
      <c r="L786" s="5" t="n"/>
      <c r="M786" s="13">
        <f>IF($A786="","",SUMIFS('Petty expenses'!$E$3:$E$1002,'Petty expenses'!$A$3:$A$1002,$A786,'Petty expenses'!$B$3:$B$1002,$B786,'Petty expenses'!$C$3:$C$1002,$C786))</f>
        <v/>
      </c>
      <c r="N786" s="13">
        <f>IF($A786="","",$F786+$H786-$M786)</f>
        <v/>
      </c>
      <c r="O786" s="5" t="n"/>
      <c r="P786" s="13">
        <f>IF(OR($A786="",$O786=""),"",$O786-$N786)</f>
        <v/>
      </c>
      <c r="Q786" s="4" t="n"/>
      <c r="R786" s="5" t="n"/>
      <c r="S786" s="4" t="n"/>
      <c r="T786" s="7">
        <f>IF(OR($A786="",$O786=""),"",IF($P786=0,"Balanced",IF($Q786="","Reason needed",IF($P786&lt;0,"Short","Over"))))</f>
        <v/>
      </c>
      <c r="U786" s="13">
        <f>IF($A786="","",$H786+$I786+$J786+$K786)</f>
        <v/>
      </c>
      <c r="V786" s="14">
        <f>IF($A786="","",DATE(YEAR($A786),MONTH($A786),1))</f>
        <v/>
      </c>
      <c r="W786" s="7">
        <f>IF($A786="","",$A786&amp;"|"&amp;$B786&amp;"|"&amp;$C786)</f>
        <v/>
      </c>
    </row>
    <row r="787">
      <c r="A787" s="12" t="n"/>
      <c r="B787" s="4" t="n"/>
      <c r="C787" s="4" t="n"/>
      <c r="D787" s="4" t="n"/>
      <c r="E787" s="4" t="n"/>
      <c r="F787" s="5" t="n"/>
      <c r="G787" s="5" t="n"/>
      <c r="H787" s="5" t="n"/>
      <c r="I787" s="5" t="n"/>
      <c r="J787" s="5" t="n"/>
      <c r="K787" s="5" t="n"/>
      <c r="L787" s="5" t="n"/>
      <c r="M787" s="13">
        <f>IF($A787="","",SUMIFS('Petty expenses'!$E$3:$E$1002,'Petty expenses'!$A$3:$A$1002,$A787,'Petty expenses'!$B$3:$B$1002,$B787,'Petty expenses'!$C$3:$C$1002,$C787))</f>
        <v/>
      </c>
      <c r="N787" s="13">
        <f>IF($A787="","",$F787+$H787-$M787)</f>
        <v/>
      </c>
      <c r="O787" s="5" t="n"/>
      <c r="P787" s="13">
        <f>IF(OR($A787="",$O787=""),"",$O787-$N787)</f>
        <v/>
      </c>
      <c r="Q787" s="4" t="n"/>
      <c r="R787" s="5" t="n"/>
      <c r="S787" s="4" t="n"/>
      <c r="T787" s="7">
        <f>IF(OR($A787="",$O787=""),"",IF($P787=0,"Balanced",IF($Q787="","Reason needed",IF($P787&lt;0,"Short","Over"))))</f>
        <v/>
      </c>
      <c r="U787" s="13">
        <f>IF($A787="","",$H787+$I787+$J787+$K787)</f>
        <v/>
      </c>
      <c r="V787" s="14">
        <f>IF($A787="","",DATE(YEAR($A787),MONTH($A787),1))</f>
        <v/>
      </c>
      <c r="W787" s="7">
        <f>IF($A787="","",$A787&amp;"|"&amp;$B787&amp;"|"&amp;$C787)</f>
        <v/>
      </c>
    </row>
    <row r="788">
      <c r="A788" s="12" t="n"/>
      <c r="B788" s="4" t="n"/>
      <c r="C788" s="4" t="n"/>
      <c r="D788" s="4" t="n"/>
      <c r="E788" s="4" t="n"/>
      <c r="F788" s="5" t="n"/>
      <c r="G788" s="5" t="n"/>
      <c r="H788" s="5" t="n"/>
      <c r="I788" s="5" t="n"/>
      <c r="J788" s="5" t="n"/>
      <c r="K788" s="5" t="n"/>
      <c r="L788" s="5" t="n"/>
      <c r="M788" s="13">
        <f>IF($A788="","",SUMIFS('Petty expenses'!$E$3:$E$1002,'Petty expenses'!$A$3:$A$1002,$A788,'Petty expenses'!$B$3:$B$1002,$B788,'Petty expenses'!$C$3:$C$1002,$C788))</f>
        <v/>
      </c>
      <c r="N788" s="13">
        <f>IF($A788="","",$F788+$H788-$M788)</f>
        <v/>
      </c>
      <c r="O788" s="5" t="n"/>
      <c r="P788" s="13">
        <f>IF(OR($A788="",$O788=""),"",$O788-$N788)</f>
        <v/>
      </c>
      <c r="Q788" s="4" t="n"/>
      <c r="R788" s="5" t="n"/>
      <c r="S788" s="4" t="n"/>
      <c r="T788" s="7">
        <f>IF(OR($A788="",$O788=""),"",IF($P788=0,"Balanced",IF($Q788="","Reason needed",IF($P788&lt;0,"Short","Over"))))</f>
        <v/>
      </c>
      <c r="U788" s="13">
        <f>IF($A788="","",$H788+$I788+$J788+$K788)</f>
        <v/>
      </c>
      <c r="V788" s="14">
        <f>IF($A788="","",DATE(YEAR($A788),MONTH($A788),1))</f>
        <v/>
      </c>
      <c r="W788" s="7">
        <f>IF($A788="","",$A788&amp;"|"&amp;$B788&amp;"|"&amp;$C788)</f>
        <v/>
      </c>
    </row>
    <row r="789">
      <c r="A789" s="12" t="n"/>
      <c r="B789" s="4" t="n"/>
      <c r="C789" s="4" t="n"/>
      <c r="D789" s="4" t="n"/>
      <c r="E789" s="4" t="n"/>
      <c r="F789" s="5" t="n"/>
      <c r="G789" s="5" t="n"/>
      <c r="H789" s="5" t="n"/>
      <c r="I789" s="5" t="n"/>
      <c r="J789" s="5" t="n"/>
      <c r="K789" s="5" t="n"/>
      <c r="L789" s="5" t="n"/>
      <c r="M789" s="13">
        <f>IF($A789="","",SUMIFS('Petty expenses'!$E$3:$E$1002,'Petty expenses'!$A$3:$A$1002,$A789,'Petty expenses'!$B$3:$B$1002,$B789,'Petty expenses'!$C$3:$C$1002,$C789))</f>
        <v/>
      </c>
      <c r="N789" s="13">
        <f>IF($A789="","",$F789+$H789-$M789)</f>
        <v/>
      </c>
      <c r="O789" s="5" t="n"/>
      <c r="P789" s="13">
        <f>IF(OR($A789="",$O789=""),"",$O789-$N789)</f>
        <v/>
      </c>
      <c r="Q789" s="4" t="n"/>
      <c r="R789" s="5" t="n"/>
      <c r="S789" s="4" t="n"/>
      <c r="T789" s="7">
        <f>IF(OR($A789="",$O789=""),"",IF($P789=0,"Balanced",IF($Q789="","Reason needed",IF($P789&lt;0,"Short","Over"))))</f>
        <v/>
      </c>
      <c r="U789" s="13">
        <f>IF($A789="","",$H789+$I789+$J789+$K789)</f>
        <v/>
      </c>
      <c r="V789" s="14">
        <f>IF($A789="","",DATE(YEAR($A789),MONTH($A789),1))</f>
        <v/>
      </c>
      <c r="W789" s="7">
        <f>IF($A789="","",$A789&amp;"|"&amp;$B789&amp;"|"&amp;$C789)</f>
        <v/>
      </c>
    </row>
    <row r="790">
      <c r="A790" s="12" t="n"/>
      <c r="B790" s="4" t="n"/>
      <c r="C790" s="4" t="n"/>
      <c r="D790" s="4" t="n"/>
      <c r="E790" s="4" t="n"/>
      <c r="F790" s="5" t="n"/>
      <c r="G790" s="5" t="n"/>
      <c r="H790" s="5" t="n"/>
      <c r="I790" s="5" t="n"/>
      <c r="J790" s="5" t="n"/>
      <c r="K790" s="5" t="n"/>
      <c r="L790" s="5" t="n"/>
      <c r="M790" s="13">
        <f>IF($A790="","",SUMIFS('Petty expenses'!$E$3:$E$1002,'Petty expenses'!$A$3:$A$1002,$A790,'Petty expenses'!$B$3:$B$1002,$B790,'Petty expenses'!$C$3:$C$1002,$C790))</f>
        <v/>
      </c>
      <c r="N790" s="13">
        <f>IF($A790="","",$F790+$H790-$M790)</f>
        <v/>
      </c>
      <c r="O790" s="5" t="n"/>
      <c r="P790" s="13">
        <f>IF(OR($A790="",$O790=""),"",$O790-$N790)</f>
        <v/>
      </c>
      <c r="Q790" s="4" t="n"/>
      <c r="R790" s="5" t="n"/>
      <c r="S790" s="4" t="n"/>
      <c r="T790" s="7">
        <f>IF(OR($A790="",$O790=""),"",IF($P790=0,"Balanced",IF($Q790="","Reason needed",IF($P790&lt;0,"Short","Over"))))</f>
        <v/>
      </c>
      <c r="U790" s="13">
        <f>IF($A790="","",$H790+$I790+$J790+$K790)</f>
        <v/>
      </c>
      <c r="V790" s="14">
        <f>IF($A790="","",DATE(YEAR($A790),MONTH($A790),1))</f>
        <v/>
      </c>
      <c r="W790" s="7">
        <f>IF($A790="","",$A790&amp;"|"&amp;$B790&amp;"|"&amp;$C790)</f>
        <v/>
      </c>
    </row>
    <row r="791">
      <c r="A791" s="12" t="n"/>
      <c r="B791" s="4" t="n"/>
      <c r="C791" s="4" t="n"/>
      <c r="D791" s="4" t="n"/>
      <c r="E791" s="4" t="n"/>
      <c r="F791" s="5" t="n"/>
      <c r="G791" s="5" t="n"/>
      <c r="H791" s="5" t="n"/>
      <c r="I791" s="5" t="n"/>
      <c r="J791" s="5" t="n"/>
      <c r="K791" s="5" t="n"/>
      <c r="L791" s="5" t="n"/>
      <c r="M791" s="13">
        <f>IF($A791="","",SUMIFS('Petty expenses'!$E$3:$E$1002,'Petty expenses'!$A$3:$A$1002,$A791,'Petty expenses'!$B$3:$B$1002,$B791,'Petty expenses'!$C$3:$C$1002,$C791))</f>
        <v/>
      </c>
      <c r="N791" s="13">
        <f>IF($A791="","",$F791+$H791-$M791)</f>
        <v/>
      </c>
      <c r="O791" s="5" t="n"/>
      <c r="P791" s="13">
        <f>IF(OR($A791="",$O791=""),"",$O791-$N791)</f>
        <v/>
      </c>
      <c r="Q791" s="4" t="n"/>
      <c r="R791" s="5" t="n"/>
      <c r="S791" s="4" t="n"/>
      <c r="T791" s="7">
        <f>IF(OR($A791="",$O791=""),"",IF($P791=0,"Balanced",IF($Q791="","Reason needed",IF($P791&lt;0,"Short","Over"))))</f>
        <v/>
      </c>
      <c r="U791" s="13">
        <f>IF($A791="","",$H791+$I791+$J791+$K791)</f>
        <v/>
      </c>
      <c r="V791" s="14">
        <f>IF($A791="","",DATE(YEAR($A791),MONTH($A791),1))</f>
        <v/>
      </c>
      <c r="W791" s="7">
        <f>IF($A791="","",$A791&amp;"|"&amp;$B791&amp;"|"&amp;$C791)</f>
        <v/>
      </c>
    </row>
    <row r="792">
      <c r="A792" s="12" t="n"/>
      <c r="B792" s="4" t="n"/>
      <c r="C792" s="4" t="n"/>
      <c r="D792" s="4" t="n"/>
      <c r="E792" s="4" t="n"/>
      <c r="F792" s="5" t="n"/>
      <c r="G792" s="5" t="n"/>
      <c r="H792" s="5" t="n"/>
      <c r="I792" s="5" t="n"/>
      <c r="J792" s="5" t="n"/>
      <c r="K792" s="5" t="n"/>
      <c r="L792" s="5" t="n"/>
      <c r="M792" s="13">
        <f>IF($A792="","",SUMIFS('Petty expenses'!$E$3:$E$1002,'Petty expenses'!$A$3:$A$1002,$A792,'Petty expenses'!$B$3:$B$1002,$B792,'Petty expenses'!$C$3:$C$1002,$C792))</f>
        <v/>
      </c>
      <c r="N792" s="13">
        <f>IF($A792="","",$F792+$H792-$M792)</f>
        <v/>
      </c>
      <c r="O792" s="5" t="n"/>
      <c r="P792" s="13">
        <f>IF(OR($A792="",$O792=""),"",$O792-$N792)</f>
        <v/>
      </c>
      <c r="Q792" s="4" t="n"/>
      <c r="R792" s="5" t="n"/>
      <c r="S792" s="4" t="n"/>
      <c r="T792" s="7">
        <f>IF(OR($A792="",$O792=""),"",IF($P792=0,"Balanced",IF($Q792="","Reason needed",IF($P792&lt;0,"Short","Over"))))</f>
        <v/>
      </c>
      <c r="U792" s="13">
        <f>IF($A792="","",$H792+$I792+$J792+$K792)</f>
        <v/>
      </c>
      <c r="V792" s="14">
        <f>IF($A792="","",DATE(YEAR($A792),MONTH($A792),1))</f>
        <v/>
      </c>
      <c r="W792" s="7">
        <f>IF($A792="","",$A792&amp;"|"&amp;$B792&amp;"|"&amp;$C792)</f>
        <v/>
      </c>
    </row>
    <row r="793">
      <c r="A793" s="12" t="n"/>
      <c r="B793" s="4" t="n"/>
      <c r="C793" s="4" t="n"/>
      <c r="D793" s="4" t="n"/>
      <c r="E793" s="4" t="n"/>
      <c r="F793" s="5" t="n"/>
      <c r="G793" s="5" t="n"/>
      <c r="H793" s="5" t="n"/>
      <c r="I793" s="5" t="n"/>
      <c r="J793" s="5" t="n"/>
      <c r="K793" s="5" t="n"/>
      <c r="L793" s="5" t="n"/>
      <c r="M793" s="13">
        <f>IF($A793="","",SUMIFS('Petty expenses'!$E$3:$E$1002,'Petty expenses'!$A$3:$A$1002,$A793,'Petty expenses'!$B$3:$B$1002,$B793,'Petty expenses'!$C$3:$C$1002,$C793))</f>
        <v/>
      </c>
      <c r="N793" s="13">
        <f>IF($A793="","",$F793+$H793-$M793)</f>
        <v/>
      </c>
      <c r="O793" s="5" t="n"/>
      <c r="P793" s="13">
        <f>IF(OR($A793="",$O793=""),"",$O793-$N793)</f>
        <v/>
      </c>
      <c r="Q793" s="4" t="n"/>
      <c r="R793" s="5" t="n"/>
      <c r="S793" s="4" t="n"/>
      <c r="T793" s="7">
        <f>IF(OR($A793="",$O793=""),"",IF($P793=0,"Balanced",IF($Q793="","Reason needed",IF($P793&lt;0,"Short","Over"))))</f>
        <v/>
      </c>
      <c r="U793" s="13">
        <f>IF($A793="","",$H793+$I793+$J793+$K793)</f>
        <v/>
      </c>
      <c r="V793" s="14">
        <f>IF($A793="","",DATE(YEAR($A793),MONTH($A793),1))</f>
        <v/>
      </c>
      <c r="W793" s="7">
        <f>IF($A793="","",$A793&amp;"|"&amp;$B793&amp;"|"&amp;$C793)</f>
        <v/>
      </c>
    </row>
    <row r="794">
      <c r="A794" s="12" t="n"/>
      <c r="B794" s="4" t="n"/>
      <c r="C794" s="4" t="n"/>
      <c r="D794" s="4" t="n"/>
      <c r="E794" s="4" t="n"/>
      <c r="F794" s="5" t="n"/>
      <c r="G794" s="5" t="n"/>
      <c r="H794" s="5" t="n"/>
      <c r="I794" s="5" t="n"/>
      <c r="J794" s="5" t="n"/>
      <c r="K794" s="5" t="n"/>
      <c r="L794" s="5" t="n"/>
      <c r="M794" s="13">
        <f>IF($A794="","",SUMIFS('Petty expenses'!$E$3:$E$1002,'Petty expenses'!$A$3:$A$1002,$A794,'Petty expenses'!$B$3:$B$1002,$B794,'Petty expenses'!$C$3:$C$1002,$C794))</f>
        <v/>
      </c>
      <c r="N794" s="13">
        <f>IF($A794="","",$F794+$H794-$M794)</f>
        <v/>
      </c>
      <c r="O794" s="5" t="n"/>
      <c r="P794" s="13">
        <f>IF(OR($A794="",$O794=""),"",$O794-$N794)</f>
        <v/>
      </c>
      <c r="Q794" s="4" t="n"/>
      <c r="R794" s="5" t="n"/>
      <c r="S794" s="4" t="n"/>
      <c r="T794" s="7">
        <f>IF(OR($A794="",$O794=""),"",IF($P794=0,"Balanced",IF($Q794="","Reason needed",IF($P794&lt;0,"Short","Over"))))</f>
        <v/>
      </c>
      <c r="U794" s="13">
        <f>IF($A794="","",$H794+$I794+$J794+$K794)</f>
        <v/>
      </c>
      <c r="V794" s="14">
        <f>IF($A794="","",DATE(YEAR($A794),MONTH($A794),1))</f>
        <v/>
      </c>
      <c r="W794" s="7">
        <f>IF($A794="","",$A794&amp;"|"&amp;$B794&amp;"|"&amp;$C794)</f>
        <v/>
      </c>
    </row>
    <row r="795">
      <c r="A795" s="12" t="n"/>
      <c r="B795" s="4" t="n"/>
      <c r="C795" s="4" t="n"/>
      <c r="D795" s="4" t="n"/>
      <c r="E795" s="4" t="n"/>
      <c r="F795" s="5" t="n"/>
      <c r="G795" s="5" t="n"/>
      <c r="H795" s="5" t="n"/>
      <c r="I795" s="5" t="n"/>
      <c r="J795" s="5" t="n"/>
      <c r="K795" s="5" t="n"/>
      <c r="L795" s="5" t="n"/>
      <c r="M795" s="13">
        <f>IF($A795="","",SUMIFS('Petty expenses'!$E$3:$E$1002,'Petty expenses'!$A$3:$A$1002,$A795,'Petty expenses'!$B$3:$B$1002,$B795,'Petty expenses'!$C$3:$C$1002,$C795))</f>
        <v/>
      </c>
      <c r="N795" s="13">
        <f>IF($A795="","",$F795+$H795-$M795)</f>
        <v/>
      </c>
      <c r="O795" s="5" t="n"/>
      <c r="P795" s="13">
        <f>IF(OR($A795="",$O795=""),"",$O795-$N795)</f>
        <v/>
      </c>
      <c r="Q795" s="4" t="n"/>
      <c r="R795" s="5" t="n"/>
      <c r="S795" s="4" t="n"/>
      <c r="T795" s="7">
        <f>IF(OR($A795="",$O795=""),"",IF($P795=0,"Balanced",IF($Q795="","Reason needed",IF($P795&lt;0,"Short","Over"))))</f>
        <v/>
      </c>
      <c r="U795" s="13">
        <f>IF($A795="","",$H795+$I795+$J795+$K795)</f>
        <v/>
      </c>
      <c r="V795" s="14">
        <f>IF($A795="","",DATE(YEAR($A795),MONTH($A795),1))</f>
        <v/>
      </c>
      <c r="W795" s="7">
        <f>IF($A795="","",$A795&amp;"|"&amp;$B795&amp;"|"&amp;$C795)</f>
        <v/>
      </c>
    </row>
    <row r="796">
      <c r="A796" s="12" t="n"/>
      <c r="B796" s="4" t="n"/>
      <c r="C796" s="4" t="n"/>
      <c r="D796" s="4" t="n"/>
      <c r="E796" s="4" t="n"/>
      <c r="F796" s="5" t="n"/>
      <c r="G796" s="5" t="n"/>
      <c r="H796" s="5" t="n"/>
      <c r="I796" s="5" t="n"/>
      <c r="J796" s="5" t="n"/>
      <c r="K796" s="5" t="n"/>
      <c r="L796" s="5" t="n"/>
      <c r="M796" s="13">
        <f>IF($A796="","",SUMIFS('Petty expenses'!$E$3:$E$1002,'Petty expenses'!$A$3:$A$1002,$A796,'Petty expenses'!$B$3:$B$1002,$B796,'Petty expenses'!$C$3:$C$1002,$C796))</f>
        <v/>
      </c>
      <c r="N796" s="13">
        <f>IF($A796="","",$F796+$H796-$M796)</f>
        <v/>
      </c>
      <c r="O796" s="5" t="n"/>
      <c r="P796" s="13">
        <f>IF(OR($A796="",$O796=""),"",$O796-$N796)</f>
        <v/>
      </c>
      <c r="Q796" s="4" t="n"/>
      <c r="R796" s="5" t="n"/>
      <c r="S796" s="4" t="n"/>
      <c r="T796" s="7">
        <f>IF(OR($A796="",$O796=""),"",IF($P796=0,"Balanced",IF($Q796="","Reason needed",IF($P796&lt;0,"Short","Over"))))</f>
        <v/>
      </c>
      <c r="U796" s="13">
        <f>IF($A796="","",$H796+$I796+$J796+$K796)</f>
        <v/>
      </c>
      <c r="V796" s="14">
        <f>IF($A796="","",DATE(YEAR($A796),MONTH($A796),1))</f>
        <v/>
      </c>
      <c r="W796" s="7">
        <f>IF($A796="","",$A796&amp;"|"&amp;$B796&amp;"|"&amp;$C796)</f>
        <v/>
      </c>
    </row>
    <row r="797">
      <c r="A797" s="12" t="n"/>
      <c r="B797" s="4" t="n"/>
      <c r="C797" s="4" t="n"/>
      <c r="D797" s="4" t="n"/>
      <c r="E797" s="4" t="n"/>
      <c r="F797" s="5" t="n"/>
      <c r="G797" s="5" t="n"/>
      <c r="H797" s="5" t="n"/>
      <c r="I797" s="5" t="n"/>
      <c r="J797" s="5" t="n"/>
      <c r="K797" s="5" t="n"/>
      <c r="L797" s="5" t="n"/>
      <c r="M797" s="13">
        <f>IF($A797="","",SUMIFS('Petty expenses'!$E$3:$E$1002,'Petty expenses'!$A$3:$A$1002,$A797,'Petty expenses'!$B$3:$B$1002,$B797,'Petty expenses'!$C$3:$C$1002,$C797))</f>
        <v/>
      </c>
      <c r="N797" s="13">
        <f>IF($A797="","",$F797+$H797-$M797)</f>
        <v/>
      </c>
      <c r="O797" s="5" t="n"/>
      <c r="P797" s="13">
        <f>IF(OR($A797="",$O797=""),"",$O797-$N797)</f>
        <v/>
      </c>
      <c r="Q797" s="4" t="n"/>
      <c r="R797" s="5" t="n"/>
      <c r="S797" s="4" t="n"/>
      <c r="T797" s="7">
        <f>IF(OR($A797="",$O797=""),"",IF($P797=0,"Balanced",IF($Q797="","Reason needed",IF($P797&lt;0,"Short","Over"))))</f>
        <v/>
      </c>
      <c r="U797" s="13">
        <f>IF($A797="","",$H797+$I797+$J797+$K797)</f>
        <v/>
      </c>
      <c r="V797" s="14">
        <f>IF($A797="","",DATE(YEAR($A797),MONTH($A797),1))</f>
        <v/>
      </c>
      <c r="W797" s="7">
        <f>IF($A797="","",$A797&amp;"|"&amp;$B797&amp;"|"&amp;$C797)</f>
        <v/>
      </c>
    </row>
    <row r="798">
      <c r="A798" s="12" t="n"/>
      <c r="B798" s="4" t="n"/>
      <c r="C798" s="4" t="n"/>
      <c r="D798" s="4" t="n"/>
      <c r="E798" s="4" t="n"/>
      <c r="F798" s="5" t="n"/>
      <c r="G798" s="5" t="n"/>
      <c r="H798" s="5" t="n"/>
      <c r="I798" s="5" t="n"/>
      <c r="J798" s="5" t="n"/>
      <c r="K798" s="5" t="n"/>
      <c r="L798" s="5" t="n"/>
      <c r="M798" s="13">
        <f>IF($A798="","",SUMIFS('Petty expenses'!$E$3:$E$1002,'Petty expenses'!$A$3:$A$1002,$A798,'Petty expenses'!$B$3:$B$1002,$B798,'Petty expenses'!$C$3:$C$1002,$C798))</f>
        <v/>
      </c>
      <c r="N798" s="13">
        <f>IF($A798="","",$F798+$H798-$M798)</f>
        <v/>
      </c>
      <c r="O798" s="5" t="n"/>
      <c r="P798" s="13">
        <f>IF(OR($A798="",$O798=""),"",$O798-$N798)</f>
        <v/>
      </c>
      <c r="Q798" s="4" t="n"/>
      <c r="R798" s="5" t="n"/>
      <c r="S798" s="4" t="n"/>
      <c r="T798" s="7">
        <f>IF(OR($A798="",$O798=""),"",IF($P798=0,"Balanced",IF($Q798="","Reason needed",IF($P798&lt;0,"Short","Over"))))</f>
        <v/>
      </c>
      <c r="U798" s="13">
        <f>IF($A798="","",$H798+$I798+$J798+$K798)</f>
        <v/>
      </c>
      <c r="V798" s="14">
        <f>IF($A798="","",DATE(YEAR($A798),MONTH($A798),1))</f>
        <v/>
      </c>
      <c r="W798" s="7">
        <f>IF($A798="","",$A798&amp;"|"&amp;$B798&amp;"|"&amp;$C798)</f>
        <v/>
      </c>
    </row>
    <row r="799">
      <c r="A799" s="12" t="n"/>
      <c r="B799" s="4" t="n"/>
      <c r="C799" s="4" t="n"/>
      <c r="D799" s="4" t="n"/>
      <c r="E799" s="4" t="n"/>
      <c r="F799" s="5" t="n"/>
      <c r="G799" s="5" t="n"/>
      <c r="H799" s="5" t="n"/>
      <c r="I799" s="5" t="n"/>
      <c r="J799" s="5" t="n"/>
      <c r="K799" s="5" t="n"/>
      <c r="L799" s="5" t="n"/>
      <c r="M799" s="13">
        <f>IF($A799="","",SUMIFS('Petty expenses'!$E$3:$E$1002,'Petty expenses'!$A$3:$A$1002,$A799,'Petty expenses'!$B$3:$B$1002,$B799,'Petty expenses'!$C$3:$C$1002,$C799))</f>
        <v/>
      </c>
      <c r="N799" s="13">
        <f>IF($A799="","",$F799+$H799-$M799)</f>
        <v/>
      </c>
      <c r="O799" s="5" t="n"/>
      <c r="P799" s="13">
        <f>IF(OR($A799="",$O799=""),"",$O799-$N799)</f>
        <v/>
      </c>
      <c r="Q799" s="4" t="n"/>
      <c r="R799" s="5" t="n"/>
      <c r="S799" s="4" t="n"/>
      <c r="T799" s="7">
        <f>IF(OR($A799="",$O799=""),"",IF($P799=0,"Balanced",IF($Q799="","Reason needed",IF($P799&lt;0,"Short","Over"))))</f>
        <v/>
      </c>
      <c r="U799" s="13">
        <f>IF($A799="","",$H799+$I799+$J799+$K799)</f>
        <v/>
      </c>
      <c r="V799" s="14">
        <f>IF($A799="","",DATE(YEAR($A799),MONTH($A799),1))</f>
        <v/>
      </c>
      <c r="W799" s="7">
        <f>IF($A799="","",$A799&amp;"|"&amp;$B799&amp;"|"&amp;$C799)</f>
        <v/>
      </c>
    </row>
    <row r="800">
      <c r="A800" s="12" t="n"/>
      <c r="B800" s="4" t="n"/>
      <c r="C800" s="4" t="n"/>
      <c r="D800" s="4" t="n"/>
      <c r="E800" s="4" t="n"/>
      <c r="F800" s="5" t="n"/>
      <c r="G800" s="5" t="n"/>
      <c r="H800" s="5" t="n"/>
      <c r="I800" s="5" t="n"/>
      <c r="J800" s="5" t="n"/>
      <c r="K800" s="5" t="n"/>
      <c r="L800" s="5" t="n"/>
      <c r="M800" s="13">
        <f>IF($A800="","",SUMIFS('Petty expenses'!$E$3:$E$1002,'Petty expenses'!$A$3:$A$1002,$A800,'Petty expenses'!$B$3:$B$1002,$B800,'Petty expenses'!$C$3:$C$1002,$C800))</f>
        <v/>
      </c>
      <c r="N800" s="13">
        <f>IF($A800="","",$F800+$H800-$M800)</f>
        <v/>
      </c>
      <c r="O800" s="5" t="n"/>
      <c r="P800" s="13">
        <f>IF(OR($A800="",$O800=""),"",$O800-$N800)</f>
        <v/>
      </c>
      <c r="Q800" s="4" t="n"/>
      <c r="R800" s="5" t="n"/>
      <c r="S800" s="4" t="n"/>
      <c r="T800" s="7">
        <f>IF(OR($A800="",$O800=""),"",IF($P800=0,"Balanced",IF($Q800="","Reason needed",IF($P800&lt;0,"Short","Over"))))</f>
        <v/>
      </c>
      <c r="U800" s="13">
        <f>IF($A800="","",$H800+$I800+$J800+$K800)</f>
        <v/>
      </c>
      <c r="V800" s="14">
        <f>IF($A800="","",DATE(YEAR($A800),MONTH($A800),1))</f>
        <v/>
      </c>
      <c r="W800" s="7">
        <f>IF($A800="","",$A800&amp;"|"&amp;$B800&amp;"|"&amp;$C800)</f>
        <v/>
      </c>
    </row>
    <row r="801">
      <c r="A801" s="12" t="n"/>
      <c r="B801" s="4" t="n"/>
      <c r="C801" s="4" t="n"/>
      <c r="D801" s="4" t="n"/>
      <c r="E801" s="4" t="n"/>
      <c r="F801" s="5" t="n"/>
      <c r="G801" s="5" t="n"/>
      <c r="H801" s="5" t="n"/>
      <c r="I801" s="5" t="n"/>
      <c r="J801" s="5" t="n"/>
      <c r="K801" s="5" t="n"/>
      <c r="L801" s="5" t="n"/>
      <c r="M801" s="13">
        <f>IF($A801="","",SUMIFS('Petty expenses'!$E$3:$E$1002,'Petty expenses'!$A$3:$A$1002,$A801,'Petty expenses'!$B$3:$B$1002,$B801,'Petty expenses'!$C$3:$C$1002,$C801))</f>
        <v/>
      </c>
      <c r="N801" s="13">
        <f>IF($A801="","",$F801+$H801-$M801)</f>
        <v/>
      </c>
      <c r="O801" s="5" t="n"/>
      <c r="P801" s="13">
        <f>IF(OR($A801="",$O801=""),"",$O801-$N801)</f>
        <v/>
      </c>
      <c r="Q801" s="4" t="n"/>
      <c r="R801" s="5" t="n"/>
      <c r="S801" s="4" t="n"/>
      <c r="T801" s="7">
        <f>IF(OR($A801="",$O801=""),"",IF($P801=0,"Balanced",IF($Q801="","Reason needed",IF($P801&lt;0,"Short","Over"))))</f>
        <v/>
      </c>
      <c r="U801" s="13">
        <f>IF($A801="","",$H801+$I801+$J801+$K801)</f>
        <v/>
      </c>
      <c r="V801" s="14">
        <f>IF($A801="","",DATE(YEAR($A801),MONTH($A801),1))</f>
        <v/>
      </c>
      <c r="W801" s="7">
        <f>IF($A801="","",$A801&amp;"|"&amp;$B801&amp;"|"&amp;$C801)</f>
        <v/>
      </c>
    </row>
    <row r="802">
      <c r="A802" s="12" t="n"/>
      <c r="B802" s="4" t="n"/>
      <c r="C802" s="4" t="n"/>
      <c r="D802" s="4" t="n"/>
      <c r="E802" s="4" t="n"/>
      <c r="F802" s="5" t="n"/>
      <c r="G802" s="5" t="n"/>
      <c r="H802" s="5" t="n"/>
      <c r="I802" s="5" t="n"/>
      <c r="J802" s="5" t="n"/>
      <c r="K802" s="5" t="n"/>
      <c r="L802" s="5" t="n"/>
      <c r="M802" s="13">
        <f>IF($A802="","",SUMIFS('Petty expenses'!$E$3:$E$1002,'Petty expenses'!$A$3:$A$1002,$A802,'Petty expenses'!$B$3:$B$1002,$B802,'Petty expenses'!$C$3:$C$1002,$C802))</f>
        <v/>
      </c>
      <c r="N802" s="13">
        <f>IF($A802="","",$F802+$H802-$M802)</f>
        <v/>
      </c>
      <c r="O802" s="5" t="n"/>
      <c r="P802" s="13">
        <f>IF(OR($A802="",$O802=""),"",$O802-$N802)</f>
        <v/>
      </c>
      <c r="Q802" s="4" t="n"/>
      <c r="R802" s="5" t="n"/>
      <c r="S802" s="4" t="n"/>
      <c r="T802" s="7">
        <f>IF(OR($A802="",$O802=""),"",IF($P802=0,"Balanced",IF($Q802="","Reason needed",IF($P802&lt;0,"Short","Over"))))</f>
        <v/>
      </c>
      <c r="U802" s="13">
        <f>IF($A802="","",$H802+$I802+$J802+$K802)</f>
        <v/>
      </c>
      <c r="V802" s="14">
        <f>IF($A802="","",DATE(YEAR($A802),MONTH($A802),1))</f>
        <v/>
      </c>
      <c r="W802" s="7">
        <f>IF($A802="","",$A802&amp;"|"&amp;$B802&amp;"|"&amp;$C802)</f>
        <v/>
      </c>
    </row>
    <row r="803">
      <c r="A803" s="12" t="n"/>
      <c r="B803" s="4" t="n"/>
      <c r="C803" s="4" t="n"/>
      <c r="D803" s="4" t="n"/>
      <c r="E803" s="4" t="n"/>
      <c r="F803" s="5" t="n"/>
      <c r="G803" s="5" t="n"/>
      <c r="H803" s="5" t="n"/>
      <c r="I803" s="5" t="n"/>
      <c r="J803" s="5" t="n"/>
      <c r="K803" s="5" t="n"/>
      <c r="L803" s="5" t="n"/>
      <c r="M803" s="13">
        <f>IF($A803="","",SUMIFS('Petty expenses'!$E$3:$E$1002,'Petty expenses'!$A$3:$A$1002,$A803,'Petty expenses'!$B$3:$B$1002,$B803,'Petty expenses'!$C$3:$C$1002,$C803))</f>
        <v/>
      </c>
      <c r="N803" s="13">
        <f>IF($A803="","",$F803+$H803-$M803)</f>
        <v/>
      </c>
      <c r="O803" s="5" t="n"/>
      <c r="P803" s="13">
        <f>IF(OR($A803="",$O803=""),"",$O803-$N803)</f>
        <v/>
      </c>
      <c r="Q803" s="4" t="n"/>
      <c r="R803" s="5" t="n"/>
      <c r="S803" s="4" t="n"/>
      <c r="T803" s="7">
        <f>IF(OR($A803="",$O803=""),"",IF($P803=0,"Balanced",IF($Q803="","Reason needed",IF($P803&lt;0,"Short","Over"))))</f>
        <v/>
      </c>
      <c r="U803" s="13">
        <f>IF($A803="","",$H803+$I803+$J803+$K803)</f>
        <v/>
      </c>
      <c r="V803" s="14">
        <f>IF($A803="","",DATE(YEAR($A803),MONTH($A803),1))</f>
        <v/>
      </c>
      <c r="W803" s="7">
        <f>IF($A803="","",$A803&amp;"|"&amp;$B803&amp;"|"&amp;$C803)</f>
        <v/>
      </c>
    </row>
    <row r="804">
      <c r="A804" s="12" t="n"/>
      <c r="B804" s="4" t="n"/>
      <c r="C804" s="4" t="n"/>
      <c r="D804" s="4" t="n"/>
      <c r="E804" s="4" t="n"/>
      <c r="F804" s="5" t="n"/>
      <c r="G804" s="5" t="n"/>
      <c r="H804" s="5" t="n"/>
      <c r="I804" s="5" t="n"/>
      <c r="J804" s="5" t="n"/>
      <c r="K804" s="5" t="n"/>
      <c r="L804" s="5" t="n"/>
      <c r="M804" s="13">
        <f>IF($A804="","",SUMIFS('Petty expenses'!$E$3:$E$1002,'Petty expenses'!$A$3:$A$1002,$A804,'Petty expenses'!$B$3:$B$1002,$B804,'Petty expenses'!$C$3:$C$1002,$C804))</f>
        <v/>
      </c>
      <c r="N804" s="13">
        <f>IF($A804="","",$F804+$H804-$M804)</f>
        <v/>
      </c>
      <c r="O804" s="5" t="n"/>
      <c r="P804" s="13">
        <f>IF(OR($A804="",$O804=""),"",$O804-$N804)</f>
        <v/>
      </c>
      <c r="Q804" s="4" t="n"/>
      <c r="R804" s="5" t="n"/>
      <c r="S804" s="4" t="n"/>
      <c r="T804" s="7">
        <f>IF(OR($A804="",$O804=""),"",IF($P804=0,"Balanced",IF($Q804="","Reason needed",IF($P804&lt;0,"Short","Over"))))</f>
        <v/>
      </c>
      <c r="U804" s="13">
        <f>IF($A804="","",$H804+$I804+$J804+$K804)</f>
        <v/>
      </c>
      <c r="V804" s="14">
        <f>IF($A804="","",DATE(YEAR($A804),MONTH($A804),1))</f>
        <v/>
      </c>
      <c r="W804" s="7">
        <f>IF($A804="","",$A804&amp;"|"&amp;$B804&amp;"|"&amp;$C804)</f>
        <v/>
      </c>
    </row>
    <row r="805">
      <c r="A805" s="12" t="n"/>
      <c r="B805" s="4" t="n"/>
      <c r="C805" s="4" t="n"/>
      <c r="D805" s="4" t="n"/>
      <c r="E805" s="4" t="n"/>
      <c r="F805" s="5" t="n"/>
      <c r="G805" s="5" t="n"/>
      <c r="H805" s="5" t="n"/>
      <c r="I805" s="5" t="n"/>
      <c r="J805" s="5" t="n"/>
      <c r="K805" s="5" t="n"/>
      <c r="L805" s="5" t="n"/>
      <c r="M805" s="13">
        <f>IF($A805="","",SUMIFS('Petty expenses'!$E$3:$E$1002,'Petty expenses'!$A$3:$A$1002,$A805,'Petty expenses'!$B$3:$B$1002,$B805,'Petty expenses'!$C$3:$C$1002,$C805))</f>
        <v/>
      </c>
      <c r="N805" s="13">
        <f>IF($A805="","",$F805+$H805-$M805)</f>
        <v/>
      </c>
      <c r="O805" s="5" t="n"/>
      <c r="P805" s="13">
        <f>IF(OR($A805="",$O805=""),"",$O805-$N805)</f>
        <v/>
      </c>
      <c r="Q805" s="4" t="n"/>
      <c r="R805" s="5" t="n"/>
      <c r="S805" s="4" t="n"/>
      <c r="T805" s="7">
        <f>IF(OR($A805="",$O805=""),"",IF($P805=0,"Balanced",IF($Q805="","Reason needed",IF($P805&lt;0,"Short","Over"))))</f>
        <v/>
      </c>
      <c r="U805" s="13">
        <f>IF($A805="","",$H805+$I805+$J805+$K805)</f>
        <v/>
      </c>
      <c r="V805" s="14">
        <f>IF($A805="","",DATE(YEAR($A805),MONTH($A805),1))</f>
        <v/>
      </c>
      <c r="W805" s="7">
        <f>IF($A805="","",$A805&amp;"|"&amp;$B805&amp;"|"&amp;$C805)</f>
        <v/>
      </c>
    </row>
    <row r="806">
      <c r="A806" s="12" t="n"/>
      <c r="B806" s="4" t="n"/>
      <c r="C806" s="4" t="n"/>
      <c r="D806" s="4" t="n"/>
      <c r="E806" s="4" t="n"/>
      <c r="F806" s="5" t="n"/>
      <c r="G806" s="5" t="n"/>
      <c r="H806" s="5" t="n"/>
      <c r="I806" s="5" t="n"/>
      <c r="J806" s="5" t="n"/>
      <c r="K806" s="5" t="n"/>
      <c r="L806" s="5" t="n"/>
      <c r="M806" s="13">
        <f>IF($A806="","",SUMIFS('Petty expenses'!$E$3:$E$1002,'Petty expenses'!$A$3:$A$1002,$A806,'Petty expenses'!$B$3:$B$1002,$B806,'Petty expenses'!$C$3:$C$1002,$C806))</f>
        <v/>
      </c>
      <c r="N806" s="13">
        <f>IF($A806="","",$F806+$H806-$M806)</f>
        <v/>
      </c>
      <c r="O806" s="5" t="n"/>
      <c r="P806" s="13">
        <f>IF(OR($A806="",$O806=""),"",$O806-$N806)</f>
        <v/>
      </c>
      <c r="Q806" s="4" t="n"/>
      <c r="R806" s="5" t="n"/>
      <c r="S806" s="4" t="n"/>
      <c r="T806" s="7">
        <f>IF(OR($A806="",$O806=""),"",IF($P806=0,"Balanced",IF($Q806="","Reason needed",IF($P806&lt;0,"Short","Over"))))</f>
        <v/>
      </c>
      <c r="U806" s="13">
        <f>IF($A806="","",$H806+$I806+$J806+$K806)</f>
        <v/>
      </c>
      <c r="V806" s="14">
        <f>IF($A806="","",DATE(YEAR($A806),MONTH($A806),1))</f>
        <v/>
      </c>
      <c r="W806" s="7">
        <f>IF($A806="","",$A806&amp;"|"&amp;$B806&amp;"|"&amp;$C806)</f>
        <v/>
      </c>
    </row>
    <row r="807">
      <c r="A807" s="12" t="n"/>
      <c r="B807" s="4" t="n"/>
      <c r="C807" s="4" t="n"/>
      <c r="D807" s="4" t="n"/>
      <c r="E807" s="4" t="n"/>
      <c r="F807" s="5" t="n"/>
      <c r="G807" s="5" t="n"/>
      <c r="H807" s="5" t="n"/>
      <c r="I807" s="5" t="n"/>
      <c r="J807" s="5" t="n"/>
      <c r="K807" s="5" t="n"/>
      <c r="L807" s="5" t="n"/>
      <c r="M807" s="13">
        <f>IF($A807="","",SUMIFS('Petty expenses'!$E$3:$E$1002,'Petty expenses'!$A$3:$A$1002,$A807,'Petty expenses'!$B$3:$B$1002,$B807,'Petty expenses'!$C$3:$C$1002,$C807))</f>
        <v/>
      </c>
      <c r="N807" s="13">
        <f>IF($A807="","",$F807+$H807-$M807)</f>
        <v/>
      </c>
      <c r="O807" s="5" t="n"/>
      <c r="P807" s="13">
        <f>IF(OR($A807="",$O807=""),"",$O807-$N807)</f>
        <v/>
      </c>
      <c r="Q807" s="4" t="n"/>
      <c r="R807" s="5" t="n"/>
      <c r="S807" s="4" t="n"/>
      <c r="T807" s="7">
        <f>IF(OR($A807="",$O807=""),"",IF($P807=0,"Balanced",IF($Q807="","Reason needed",IF($P807&lt;0,"Short","Over"))))</f>
        <v/>
      </c>
      <c r="U807" s="13">
        <f>IF($A807="","",$H807+$I807+$J807+$K807)</f>
        <v/>
      </c>
      <c r="V807" s="14">
        <f>IF($A807="","",DATE(YEAR($A807),MONTH($A807),1))</f>
        <v/>
      </c>
      <c r="W807" s="7">
        <f>IF($A807="","",$A807&amp;"|"&amp;$B807&amp;"|"&amp;$C807)</f>
        <v/>
      </c>
    </row>
    <row r="808">
      <c r="A808" s="12" t="n"/>
      <c r="B808" s="4" t="n"/>
      <c r="C808" s="4" t="n"/>
      <c r="D808" s="4" t="n"/>
      <c r="E808" s="4" t="n"/>
      <c r="F808" s="5" t="n"/>
      <c r="G808" s="5" t="n"/>
      <c r="H808" s="5" t="n"/>
      <c r="I808" s="5" t="n"/>
      <c r="J808" s="5" t="n"/>
      <c r="K808" s="5" t="n"/>
      <c r="L808" s="5" t="n"/>
      <c r="M808" s="13">
        <f>IF($A808="","",SUMIFS('Petty expenses'!$E$3:$E$1002,'Petty expenses'!$A$3:$A$1002,$A808,'Petty expenses'!$B$3:$B$1002,$B808,'Petty expenses'!$C$3:$C$1002,$C808))</f>
        <v/>
      </c>
      <c r="N808" s="13">
        <f>IF($A808="","",$F808+$H808-$M808)</f>
        <v/>
      </c>
      <c r="O808" s="5" t="n"/>
      <c r="P808" s="13">
        <f>IF(OR($A808="",$O808=""),"",$O808-$N808)</f>
        <v/>
      </c>
      <c r="Q808" s="4" t="n"/>
      <c r="R808" s="5" t="n"/>
      <c r="S808" s="4" t="n"/>
      <c r="T808" s="7">
        <f>IF(OR($A808="",$O808=""),"",IF($P808=0,"Balanced",IF($Q808="","Reason needed",IF($P808&lt;0,"Short","Over"))))</f>
        <v/>
      </c>
      <c r="U808" s="13">
        <f>IF($A808="","",$H808+$I808+$J808+$K808)</f>
        <v/>
      </c>
      <c r="V808" s="14">
        <f>IF($A808="","",DATE(YEAR($A808),MONTH($A808),1))</f>
        <v/>
      </c>
      <c r="W808" s="7">
        <f>IF($A808="","",$A808&amp;"|"&amp;$B808&amp;"|"&amp;$C808)</f>
        <v/>
      </c>
    </row>
    <row r="809">
      <c r="A809" s="12" t="n"/>
      <c r="B809" s="4" t="n"/>
      <c r="C809" s="4" t="n"/>
      <c r="D809" s="4" t="n"/>
      <c r="E809" s="4" t="n"/>
      <c r="F809" s="5" t="n"/>
      <c r="G809" s="5" t="n"/>
      <c r="H809" s="5" t="n"/>
      <c r="I809" s="5" t="n"/>
      <c r="J809" s="5" t="n"/>
      <c r="K809" s="5" t="n"/>
      <c r="L809" s="5" t="n"/>
      <c r="M809" s="13">
        <f>IF($A809="","",SUMIFS('Petty expenses'!$E$3:$E$1002,'Petty expenses'!$A$3:$A$1002,$A809,'Petty expenses'!$B$3:$B$1002,$B809,'Petty expenses'!$C$3:$C$1002,$C809))</f>
        <v/>
      </c>
      <c r="N809" s="13">
        <f>IF($A809="","",$F809+$H809-$M809)</f>
        <v/>
      </c>
      <c r="O809" s="5" t="n"/>
      <c r="P809" s="13">
        <f>IF(OR($A809="",$O809=""),"",$O809-$N809)</f>
        <v/>
      </c>
      <c r="Q809" s="4" t="n"/>
      <c r="R809" s="5" t="n"/>
      <c r="S809" s="4" t="n"/>
      <c r="T809" s="7">
        <f>IF(OR($A809="",$O809=""),"",IF($P809=0,"Balanced",IF($Q809="","Reason needed",IF($P809&lt;0,"Short","Over"))))</f>
        <v/>
      </c>
      <c r="U809" s="13">
        <f>IF($A809="","",$H809+$I809+$J809+$K809)</f>
        <v/>
      </c>
      <c r="V809" s="14">
        <f>IF($A809="","",DATE(YEAR($A809),MONTH($A809),1))</f>
        <v/>
      </c>
      <c r="W809" s="7">
        <f>IF($A809="","",$A809&amp;"|"&amp;$B809&amp;"|"&amp;$C809)</f>
        <v/>
      </c>
    </row>
    <row r="810">
      <c r="A810" s="12" t="n"/>
      <c r="B810" s="4" t="n"/>
      <c r="C810" s="4" t="n"/>
      <c r="D810" s="4" t="n"/>
      <c r="E810" s="4" t="n"/>
      <c r="F810" s="5" t="n"/>
      <c r="G810" s="5" t="n"/>
      <c r="H810" s="5" t="n"/>
      <c r="I810" s="5" t="n"/>
      <c r="J810" s="5" t="n"/>
      <c r="K810" s="5" t="n"/>
      <c r="L810" s="5" t="n"/>
      <c r="M810" s="13">
        <f>IF($A810="","",SUMIFS('Petty expenses'!$E$3:$E$1002,'Petty expenses'!$A$3:$A$1002,$A810,'Petty expenses'!$B$3:$B$1002,$B810,'Petty expenses'!$C$3:$C$1002,$C810))</f>
        <v/>
      </c>
      <c r="N810" s="13">
        <f>IF($A810="","",$F810+$H810-$M810)</f>
        <v/>
      </c>
      <c r="O810" s="5" t="n"/>
      <c r="P810" s="13">
        <f>IF(OR($A810="",$O810=""),"",$O810-$N810)</f>
        <v/>
      </c>
      <c r="Q810" s="4" t="n"/>
      <c r="R810" s="5" t="n"/>
      <c r="S810" s="4" t="n"/>
      <c r="T810" s="7">
        <f>IF(OR($A810="",$O810=""),"",IF($P810=0,"Balanced",IF($Q810="","Reason needed",IF($P810&lt;0,"Short","Over"))))</f>
        <v/>
      </c>
      <c r="U810" s="13">
        <f>IF($A810="","",$H810+$I810+$J810+$K810)</f>
        <v/>
      </c>
      <c r="V810" s="14">
        <f>IF($A810="","",DATE(YEAR($A810),MONTH($A810),1))</f>
        <v/>
      </c>
      <c r="W810" s="7">
        <f>IF($A810="","",$A810&amp;"|"&amp;$B810&amp;"|"&amp;$C810)</f>
        <v/>
      </c>
    </row>
    <row r="811">
      <c r="A811" s="12" t="n"/>
      <c r="B811" s="4" t="n"/>
      <c r="C811" s="4" t="n"/>
      <c r="D811" s="4" t="n"/>
      <c r="E811" s="4" t="n"/>
      <c r="F811" s="5" t="n"/>
      <c r="G811" s="5" t="n"/>
      <c r="H811" s="5" t="n"/>
      <c r="I811" s="5" t="n"/>
      <c r="J811" s="5" t="n"/>
      <c r="K811" s="5" t="n"/>
      <c r="L811" s="5" t="n"/>
      <c r="M811" s="13">
        <f>IF($A811="","",SUMIFS('Petty expenses'!$E$3:$E$1002,'Petty expenses'!$A$3:$A$1002,$A811,'Petty expenses'!$B$3:$B$1002,$B811,'Petty expenses'!$C$3:$C$1002,$C811))</f>
        <v/>
      </c>
      <c r="N811" s="13">
        <f>IF($A811="","",$F811+$H811-$M811)</f>
        <v/>
      </c>
      <c r="O811" s="5" t="n"/>
      <c r="P811" s="13">
        <f>IF(OR($A811="",$O811=""),"",$O811-$N811)</f>
        <v/>
      </c>
      <c r="Q811" s="4" t="n"/>
      <c r="R811" s="5" t="n"/>
      <c r="S811" s="4" t="n"/>
      <c r="T811" s="7">
        <f>IF(OR($A811="",$O811=""),"",IF($P811=0,"Balanced",IF($Q811="","Reason needed",IF($P811&lt;0,"Short","Over"))))</f>
        <v/>
      </c>
      <c r="U811" s="13">
        <f>IF($A811="","",$H811+$I811+$J811+$K811)</f>
        <v/>
      </c>
      <c r="V811" s="14">
        <f>IF($A811="","",DATE(YEAR($A811),MONTH($A811),1))</f>
        <v/>
      </c>
      <c r="W811" s="7">
        <f>IF($A811="","",$A811&amp;"|"&amp;$B811&amp;"|"&amp;$C811)</f>
        <v/>
      </c>
    </row>
    <row r="812">
      <c r="A812" s="12" t="n"/>
      <c r="B812" s="4" t="n"/>
      <c r="C812" s="4" t="n"/>
      <c r="D812" s="4" t="n"/>
      <c r="E812" s="4" t="n"/>
      <c r="F812" s="5" t="n"/>
      <c r="G812" s="5" t="n"/>
      <c r="H812" s="5" t="n"/>
      <c r="I812" s="5" t="n"/>
      <c r="J812" s="5" t="n"/>
      <c r="K812" s="5" t="n"/>
      <c r="L812" s="5" t="n"/>
      <c r="M812" s="13">
        <f>IF($A812="","",SUMIFS('Petty expenses'!$E$3:$E$1002,'Petty expenses'!$A$3:$A$1002,$A812,'Petty expenses'!$B$3:$B$1002,$B812,'Petty expenses'!$C$3:$C$1002,$C812))</f>
        <v/>
      </c>
      <c r="N812" s="13">
        <f>IF($A812="","",$F812+$H812-$M812)</f>
        <v/>
      </c>
      <c r="O812" s="5" t="n"/>
      <c r="P812" s="13">
        <f>IF(OR($A812="",$O812=""),"",$O812-$N812)</f>
        <v/>
      </c>
      <c r="Q812" s="4" t="n"/>
      <c r="R812" s="5" t="n"/>
      <c r="S812" s="4" t="n"/>
      <c r="T812" s="7">
        <f>IF(OR($A812="",$O812=""),"",IF($P812=0,"Balanced",IF($Q812="","Reason needed",IF($P812&lt;0,"Short","Over"))))</f>
        <v/>
      </c>
      <c r="U812" s="13">
        <f>IF($A812="","",$H812+$I812+$J812+$K812)</f>
        <v/>
      </c>
      <c r="V812" s="14">
        <f>IF($A812="","",DATE(YEAR($A812),MONTH($A812),1))</f>
        <v/>
      </c>
      <c r="W812" s="7">
        <f>IF($A812="","",$A812&amp;"|"&amp;$B812&amp;"|"&amp;$C812)</f>
        <v/>
      </c>
    </row>
    <row r="813">
      <c r="A813" s="12" t="n"/>
      <c r="B813" s="4" t="n"/>
      <c r="C813" s="4" t="n"/>
      <c r="D813" s="4" t="n"/>
      <c r="E813" s="4" t="n"/>
      <c r="F813" s="5" t="n"/>
      <c r="G813" s="5" t="n"/>
      <c r="H813" s="5" t="n"/>
      <c r="I813" s="5" t="n"/>
      <c r="J813" s="5" t="n"/>
      <c r="K813" s="5" t="n"/>
      <c r="L813" s="5" t="n"/>
      <c r="M813" s="13">
        <f>IF($A813="","",SUMIFS('Petty expenses'!$E$3:$E$1002,'Petty expenses'!$A$3:$A$1002,$A813,'Petty expenses'!$B$3:$B$1002,$B813,'Petty expenses'!$C$3:$C$1002,$C813))</f>
        <v/>
      </c>
      <c r="N813" s="13">
        <f>IF($A813="","",$F813+$H813-$M813)</f>
        <v/>
      </c>
      <c r="O813" s="5" t="n"/>
      <c r="P813" s="13">
        <f>IF(OR($A813="",$O813=""),"",$O813-$N813)</f>
        <v/>
      </c>
      <c r="Q813" s="4" t="n"/>
      <c r="R813" s="5" t="n"/>
      <c r="S813" s="4" t="n"/>
      <c r="T813" s="7">
        <f>IF(OR($A813="",$O813=""),"",IF($P813=0,"Balanced",IF($Q813="","Reason needed",IF($P813&lt;0,"Short","Over"))))</f>
        <v/>
      </c>
      <c r="U813" s="13">
        <f>IF($A813="","",$H813+$I813+$J813+$K813)</f>
        <v/>
      </c>
      <c r="V813" s="14">
        <f>IF($A813="","",DATE(YEAR($A813),MONTH($A813),1))</f>
        <v/>
      </c>
      <c r="W813" s="7">
        <f>IF($A813="","",$A813&amp;"|"&amp;$B813&amp;"|"&amp;$C813)</f>
        <v/>
      </c>
    </row>
    <row r="814">
      <c r="A814" s="12" t="n"/>
      <c r="B814" s="4" t="n"/>
      <c r="C814" s="4" t="n"/>
      <c r="D814" s="4" t="n"/>
      <c r="E814" s="4" t="n"/>
      <c r="F814" s="5" t="n"/>
      <c r="G814" s="5" t="n"/>
      <c r="H814" s="5" t="n"/>
      <c r="I814" s="5" t="n"/>
      <c r="J814" s="5" t="n"/>
      <c r="K814" s="5" t="n"/>
      <c r="L814" s="5" t="n"/>
      <c r="M814" s="13">
        <f>IF($A814="","",SUMIFS('Petty expenses'!$E$3:$E$1002,'Petty expenses'!$A$3:$A$1002,$A814,'Petty expenses'!$B$3:$B$1002,$B814,'Petty expenses'!$C$3:$C$1002,$C814))</f>
        <v/>
      </c>
      <c r="N814" s="13">
        <f>IF($A814="","",$F814+$H814-$M814)</f>
        <v/>
      </c>
      <c r="O814" s="5" t="n"/>
      <c r="P814" s="13">
        <f>IF(OR($A814="",$O814=""),"",$O814-$N814)</f>
        <v/>
      </c>
      <c r="Q814" s="4" t="n"/>
      <c r="R814" s="5" t="n"/>
      <c r="S814" s="4" t="n"/>
      <c r="T814" s="7">
        <f>IF(OR($A814="",$O814=""),"",IF($P814=0,"Balanced",IF($Q814="","Reason needed",IF($P814&lt;0,"Short","Over"))))</f>
        <v/>
      </c>
      <c r="U814" s="13">
        <f>IF($A814="","",$H814+$I814+$J814+$K814)</f>
        <v/>
      </c>
      <c r="V814" s="14">
        <f>IF($A814="","",DATE(YEAR($A814),MONTH($A814),1))</f>
        <v/>
      </c>
      <c r="W814" s="7">
        <f>IF($A814="","",$A814&amp;"|"&amp;$B814&amp;"|"&amp;$C814)</f>
        <v/>
      </c>
    </row>
    <row r="815">
      <c r="A815" s="12" t="n"/>
      <c r="B815" s="4" t="n"/>
      <c r="C815" s="4" t="n"/>
      <c r="D815" s="4" t="n"/>
      <c r="E815" s="4" t="n"/>
      <c r="F815" s="5" t="n"/>
      <c r="G815" s="5" t="n"/>
      <c r="H815" s="5" t="n"/>
      <c r="I815" s="5" t="n"/>
      <c r="J815" s="5" t="n"/>
      <c r="K815" s="5" t="n"/>
      <c r="L815" s="5" t="n"/>
      <c r="M815" s="13">
        <f>IF($A815="","",SUMIFS('Petty expenses'!$E$3:$E$1002,'Petty expenses'!$A$3:$A$1002,$A815,'Petty expenses'!$B$3:$B$1002,$B815,'Petty expenses'!$C$3:$C$1002,$C815))</f>
        <v/>
      </c>
      <c r="N815" s="13">
        <f>IF($A815="","",$F815+$H815-$M815)</f>
        <v/>
      </c>
      <c r="O815" s="5" t="n"/>
      <c r="P815" s="13">
        <f>IF(OR($A815="",$O815=""),"",$O815-$N815)</f>
        <v/>
      </c>
      <c r="Q815" s="4" t="n"/>
      <c r="R815" s="5" t="n"/>
      <c r="S815" s="4" t="n"/>
      <c r="T815" s="7">
        <f>IF(OR($A815="",$O815=""),"",IF($P815=0,"Balanced",IF($Q815="","Reason needed",IF($P815&lt;0,"Short","Over"))))</f>
        <v/>
      </c>
      <c r="U815" s="13">
        <f>IF($A815="","",$H815+$I815+$J815+$K815)</f>
        <v/>
      </c>
      <c r="V815" s="14">
        <f>IF($A815="","",DATE(YEAR($A815),MONTH($A815),1))</f>
        <v/>
      </c>
      <c r="W815" s="7">
        <f>IF($A815="","",$A815&amp;"|"&amp;$B815&amp;"|"&amp;$C815)</f>
        <v/>
      </c>
    </row>
    <row r="816">
      <c r="A816" s="12" t="n"/>
      <c r="B816" s="4" t="n"/>
      <c r="C816" s="4" t="n"/>
      <c r="D816" s="4" t="n"/>
      <c r="E816" s="4" t="n"/>
      <c r="F816" s="5" t="n"/>
      <c r="G816" s="5" t="n"/>
      <c r="H816" s="5" t="n"/>
      <c r="I816" s="5" t="n"/>
      <c r="J816" s="5" t="n"/>
      <c r="K816" s="5" t="n"/>
      <c r="L816" s="5" t="n"/>
      <c r="M816" s="13">
        <f>IF($A816="","",SUMIFS('Petty expenses'!$E$3:$E$1002,'Petty expenses'!$A$3:$A$1002,$A816,'Petty expenses'!$B$3:$B$1002,$B816,'Petty expenses'!$C$3:$C$1002,$C816))</f>
        <v/>
      </c>
      <c r="N816" s="13">
        <f>IF($A816="","",$F816+$H816-$M816)</f>
        <v/>
      </c>
      <c r="O816" s="5" t="n"/>
      <c r="P816" s="13">
        <f>IF(OR($A816="",$O816=""),"",$O816-$N816)</f>
        <v/>
      </c>
      <c r="Q816" s="4" t="n"/>
      <c r="R816" s="5" t="n"/>
      <c r="S816" s="4" t="n"/>
      <c r="T816" s="7">
        <f>IF(OR($A816="",$O816=""),"",IF($P816=0,"Balanced",IF($Q816="","Reason needed",IF($P816&lt;0,"Short","Over"))))</f>
        <v/>
      </c>
      <c r="U816" s="13">
        <f>IF($A816="","",$H816+$I816+$J816+$K816)</f>
        <v/>
      </c>
      <c r="V816" s="14">
        <f>IF($A816="","",DATE(YEAR($A816),MONTH($A816),1))</f>
        <v/>
      </c>
      <c r="W816" s="7">
        <f>IF($A816="","",$A816&amp;"|"&amp;$B816&amp;"|"&amp;$C816)</f>
        <v/>
      </c>
    </row>
    <row r="817">
      <c r="A817" s="12" t="n"/>
      <c r="B817" s="4" t="n"/>
      <c r="C817" s="4" t="n"/>
      <c r="D817" s="4" t="n"/>
      <c r="E817" s="4" t="n"/>
      <c r="F817" s="5" t="n"/>
      <c r="G817" s="5" t="n"/>
      <c r="H817" s="5" t="n"/>
      <c r="I817" s="5" t="n"/>
      <c r="J817" s="5" t="n"/>
      <c r="K817" s="5" t="n"/>
      <c r="L817" s="5" t="n"/>
      <c r="M817" s="13">
        <f>IF($A817="","",SUMIFS('Petty expenses'!$E$3:$E$1002,'Petty expenses'!$A$3:$A$1002,$A817,'Petty expenses'!$B$3:$B$1002,$B817,'Petty expenses'!$C$3:$C$1002,$C817))</f>
        <v/>
      </c>
      <c r="N817" s="13">
        <f>IF($A817="","",$F817+$H817-$M817)</f>
        <v/>
      </c>
      <c r="O817" s="5" t="n"/>
      <c r="P817" s="13">
        <f>IF(OR($A817="",$O817=""),"",$O817-$N817)</f>
        <v/>
      </c>
      <c r="Q817" s="4" t="n"/>
      <c r="R817" s="5" t="n"/>
      <c r="S817" s="4" t="n"/>
      <c r="T817" s="7">
        <f>IF(OR($A817="",$O817=""),"",IF($P817=0,"Balanced",IF($Q817="","Reason needed",IF($P817&lt;0,"Short","Over"))))</f>
        <v/>
      </c>
      <c r="U817" s="13">
        <f>IF($A817="","",$H817+$I817+$J817+$K817)</f>
        <v/>
      </c>
      <c r="V817" s="14">
        <f>IF($A817="","",DATE(YEAR($A817),MONTH($A817),1))</f>
        <v/>
      </c>
      <c r="W817" s="7">
        <f>IF($A817="","",$A817&amp;"|"&amp;$B817&amp;"|"&amp;$C817)</f>
        <v/>
      </c>
    </row>
    <row r="818">
      <c r="A818" s="12" t="n"/>
      <c r="B818" s="4" t="n"/>
      <c r="C818" s="4" t="n"/>
      <c r="D818" s="4" t="n"/>
      <c r="E818" s="4" t="n"/>
      <c r="F818" s="5" t="n"/>
      <c r="G818" s="5" t="n"/>
      <c r="H818" s="5" t="n"/>
      <c r="I818" s="5" t="n"/>
      <c r="J818" s="5" t="n"/>
      <c r="K818" s="5" t="n"/>
      <c r="L818" s="5" t="n"/>
      <c r="M818" s="13">
        <f>IF($A818="","",SUMIFS('Petty expenses'!$E$3:$E$1002,'Petty expenses'!$A$3:$A$1002,$A818,'Petty expenses'!$B$3:$B$1002,$B818,'Petty expenses'!$C$3:$C$1002,$C818))</f>
        <v/>
      </c>
      <c r="N818" s="13">
        <f>IF($A818="","",$F818+$H818-$M818)</f>
        <v/>
      </c>
      <c r="O818" s="5" t="n"/>
      <c r="P818" s="13">
        <f>IF(OR($A818="",$O818=""),"",$O818-$N818)</f>
        <v/>
      </c>
      <c r="Q818" s="4" t="n"/>
      <c r="R818" s="5" t="n"/>
      <c r="S818" s="4" t="n"/>
      <c r="T818" s="7">
        <f>IF(OR($A818="",$O818=""),"",IF($P818=0,"Balanced",IF($Q818="","Reason needed",IF($P818&lt;0,"Short","Over"))))</f>
        <v/>
      </c>
      <c r="U818" s="13">
        <f>IF($A818="","",$H818+$I818+$J818+$K818)</f>
        <v/>
      </c>
      <c r="V818" s="14">
        <f>IF($A818="","",DATE(YEAR($A818),MONTH($A818),1))</f>
        <v/>
      </c>
      <c r="W818" s="7">
        <f>IF($A818="","",$A818&amp;"|"&amp;$B818&amp;"|"&amp;$C818)</f>
        <v/>
      </c>
    </row>
    <row r="819">
      <c r="A819" s="12" t="n"/>
      <c r="B819" s="4" t="n"/>
      <c r="C819" s="4" t="n"/>
      <c r="D819" s="4" t="n"/>
      <c r="E819" s="4" t="n"/>
      <c r="F819" s="5" t="n"/>
      <c r="G819" s="5" t="n"/>
      <c r="H819" s="5" t="n"/>
      <c r="I819" s="5" t="n"/>
      <c r="J819" s="5" t="n"/>
      <c r="K819" s="5" t="n"/>
      <c r="L819" s="5" t="n"/>
      <c r="M819" s="13">
        <f>IF($A819="","",SUMIFS('Petty expenses'!$E$3:$E$1002,'Petty expenses'!$A$3:$A$1002,$A819,'Petty expenses'!$B$3:$B$1002,$B819,'Petty expenses'!$C$3:$C$1002,$C819))</f>
        <v/>
      </c>
      <c r="N819" s="13">
        <f>IF($A819="","",$F819+$H819-$M819)</f>
        <v/>
      </c>
      <c r="O819" s="5" t="n"/>
      <c r="P819" s="13">
        <f>IF(OR($A819="",$O819=""),"",$O819-$N819)</f>
        <v/>
      </c>
      <c r="Q819" s="4" t="n"/>
      <c r="R819" s="5" t="n"/>
      <c r="S819" s="4" t="n"/>
      <c r="T819" s="7">
        <f>IF(OR($A819="",$O819=""),"",IF($P819=0,"Balanced",IF($Q819="","Reason needed",IF($P819&lt;0,"Short","Over"))))</f>
        <v/>
      </c>
      <c r="U819" s="13">
        <f>IF($A819="","",$H819+$I819+$J819+$K819)</f>
        <v/>
      </c>
      <c r="V819" s="14">
        <f>IF($A819="","",DATE(YEAR($A819),MONTH($A819),1))</f>
        <v/>
      </c>
      <c r="W819" s="7">
        <f>IF($A819="","",$A819&amp;"|"&amp;$B819&amp;"|"&amp;$C819)</f>
        <v/>
      </c>
    </row>
    <row r="820">
      <c r="A820" s="12" t="n"/>
      <c r="B820" s="4" t="n"/>
      <c r="C820" s="4" t="n"/>
      <c r="D820" s="4" t="n"/>
      <c r="E820" s="4" t="n"/>
      <c r="F820" s="5" t="n"/>
      <c r="G820" s="5" t="n"/>
      <c r="H820" s="5" t="n"/>
      <c r="I820" s="5" t="n"/>
      <c r="J820" s="5" t="n"/>
      <c r="K820" s="5" t="n"/>
      <c r="L820" s="5" t="n"/>
      <c r="M820" s="13">
        <f>IF($A820="","",SUMIFS('Petty expenses'!$E$3:$E$1002,'Petty expenses'!$A$3:$A$1002,$A820,'Petty expenses'!$B$3:$B$1002,$B820,'Petty expenses'!$C$3:$C$1002,$C820))</f>
        <v/>
      </c>
      <c r="N820" s="13">
        <f>IF($A820="","",$F820+$H820-$M820)</f>
        <v/>
      </c>
      <c r="O820" s="5" t="n"/>
      <c r="P820" s="13">
        <f>IF(OR($A820="",$O820=""),"",$O820-$N820)</f>
        <v/>
      </c>
      <c r="Q820" s="4" t="n"/>
      <c r="R820" s="5" t="n"/>
      <c r="S820" s="4" t="n"/>
      <c r="T820" s="7">
        <f>IF(OR($A820="",$O820=""),"",IF($P820=0,"Balanced",IF($Q820="","Reason needed",IF($P820&lt;0,"Short","Over"))))</f>
        <v/>
      </c>
      <c r="U820" s="13">
        <f>IF($A820="","",$H820+$I820+$J820+$K820)</f>
        <v/>
      </c>
      <c r="V820" s="14">
        <f>IF($A820="","",DATE(YEAR($A820),MONTH($A820),1))</f>
        <v/>
      </c>
      <c r="W820" s="7">
        <f>IF($A820="","",$A820&amp;"|"&amp;$B820&amp;"|"&amp;$C820)</f>
        <v/>
      </c>
    </row>
    <row r="821">
      <c r="A821" s="12" t="n"/>
      <c r="B821" s="4" t="n"/>
      <c r="C821" s="4" t="n"/>
      <c r="D821" s="4" t="n"/>
      <c r="E821" s="4" t="n"/>
      <c r="F821" s="5" t="n"/>
      <c r="G821" s="5" t="n"/>
      <c r="H821" s="5" t="n"/>
      <c r="I821" s="5" t="n"/>
      <c r="J821" s="5" t="n"/>
      <c r="K821" s="5" t="n"/>
      <c r="L821" s="5" t="n"/>
      <c r="M821" s="13">
        <f>IF($A821="","",SUMIFS('Petty expenses'!$E$3:$E$1002,'Petty expenses'!$A$3:$A$1002,$A821,'Petty expenses'!$B$3:$B$1002,$B821,'Petty expenses'!$C$3:$C$1002,$C821))</f>
        <v/>
      </c>
      <c r="N821" s="13">
        <f>IF($A821="","",$F821+$H821-$M821)</f>
        <v/>
      </c>
      <c r="O821" s="5" t="n"/>
      <c r="P821" s="13">
        <f>IF(OR($A821="",$O821=""),"",$O821-$N821)</f>
        <v/>
      </c>
      <c r="Q821" s="4" t="n"/>
      <c r="R821" s="5" t="n"/>
      <c r="S821" s="4" t="n"/>
      <c r="T821" s="7">
        <f>IF(OR($A821="",$O821=""),"",IF($P821=0,"Balanced",IF($Q821="","Reason needed",IF($P821&lt;0,"Short","Over"))))</f>
        <v/>
      </c>
      <c r="U821" s="13">
        <f>IF($A821="","",$H821+$I821+$J821+$K821)</f>
        <v/>
      </c>
      <c r="V821" s="14">
        <f>IF($A821="","",DATE(YEAR($A821),MONTH($A821),1))</f>
        <v/>
      </c>
      <c r="W821" s="7">
        <f>IF($A821="","",$A821&amp;"|"&amp;$B821&amp;"|"&amp;$C821)</f>
        <v/>
      </c>
    </row>
    <row r="822">
      <c r="A822" s="12" t="n"/>
      <c r="B822" s="4" t="n"/>
      <c r="C822" s="4" t="n"/>
      <c r="D822" s="4" t="n"/>
      <c r="E822" s="4" t="n"/>
      <c r="F822" s="5" t="n"/>
      <c r="G822" s="5" t="n"/>
      <c r="H822" s="5" t="n"/>
      <c r="I822" s="5" t="n"/>
      <c r="J822" s="5" t="n"/>
      <c r="K822" s="5" t="n"/>
      <c r="L822" s="5" t="n"/>
      <c r="M822" s="13">
        <f>IF($A822="","",SUMIFS('Petty expenses'!$E$3:$E$1002,'Petty expenses'!$A$3:$A$1002,$A822,'Petty expenses'!$B$3:$B$1002,$B822,'Petty expenses'!$C$3:$C$1002,$C822))</f>
        <v/>
      </c>
      <c r="N822" s="13">
        <f>IF($A822="","",$F822+$H822-$M822)</f>
        <v/>
      </c>
      <c r="O822" s="5" t="n"/>
      <c r="P822" s="13">
        <f>IF(OR($A822="",$O822=""),"",$O822-$N822)</f>
        <v/>
      </c>
      <c r="Q822" s="4" t="n"/>
      <c r="R822" s="5" t="n"/>
      <c r="S822" s="4" t="n"/>
      <c r="T822" s="7">
        <f>IF(OR($A822="",$O822=""),"",IF($P822=0,"Balanced",IF($Q822="","Reason needed",IF($P822&lt;0,"Short","Over"))))</f>
        <v/>
      </c>
      <c r="U822" s="13">
        <f>IF($A822="","",$H822+$I822+$J822+$K822)</f>
        <v/>
      </c>
      <c r="V822" s="14">
        <f>IF($A822="","",DATE(YEAR($A822),MONTH($A822),1))</f>
        <v/>
      </c>
      <c r="W822" s="7">
        <f>IF($A822="","",$A822&amp;"|"&amp;$B822&amp;"|"&amp;$C822)</f>
        <v/>
      </c>
    </row>
    <row r="823">
      <c r="A823" s="12" t="n"/>
      <c r="B823" s="4" t="n"/>
      <c r="C823" s="4" t="n"/>
      <c r="D823" s="4" t="n"/>
      <c r="E823" s="4" t="n"/>
      <c r="F823" s="5" t="n"/>
      <c r="G823" s="5" t="n"/>
      <c r="H823" s="5" t="n"/>
      <c r="I823" s="5" t="n"/>
      <c r="J823" s="5" t="n"/>
      <c r="K823" s="5" t="n"/>
      <c r="L823" s="5" t="n"/>
      <c r="M823" s="13">
        <f>IF($A823="","",SUMIFS('Petty expenses'!$E$3:$E$1002,'Petty expenses'!$A$3:$A$1002,$A823,'Petty expenses'!$B$3:$B$1002,$B823,'Petty expenses'!$C$3:$C$1002,$C823))</f>
        <v/>
      </c>
      <c r="N823" s="13">
        <f>IF($A823="","",$F823+$H823-$M823)</f>
        <v/>
      </c>
      <c r="O823" s="5" t="n"/>
      <c r="P823" s="13">
        <f>IF(OR($A823="",$O823=""),"",$O823-$N823)</f>
        <v/>
      </c>
      <c r="Q823" s="4" t="n"/>
      <c r="R823" s="5" t="n"/>
      <c r="S823" s="4" t="n"/>
      <c r="T823" s="7">
        <f>IF(OR($A823="",$O823=""),"",IF($P823=0,"Balanced",IF($Q823="","Reason needed",IF($P823&lt;0,"Short","Over"))))</f>
        <v/>
      </c>
      <c r="U823" s="13">
        <f>IF($A823="","",$H823+$I823+$J823+$K823)</f>
        <v/>
      </c>
      <c r="V823" s="14">
        <f>IF($A823="","",DATE(YEAR($A823),MONTH($A823),1))</f>
        <v/>
      </c>
      <c r="W823" s="7">
        <f>IF($A823="","",$A823&amp;"|"&amp;$B823&amp;"|"&amp;$C823)</f>
        <v/>
      </c>
    </row>
    <row r="824">
      <c r="A824" s="12" t="n"/>
      <c r="B824" s="4" t="n"/>
      <c r="C824" s="4" t="n"/>
      <c r="D824" s="4" t="n"/>
      <c r="E824" s="4" t="n"/>
      <c r="F824" s="5" t="n"/>
      <c r="G824" s="5" t="n"/>
      <c r="H824" s="5" t="n"/>
      <c r="I824" s="5" t="n"/>
      <c r="J824" s="5" t="n"/>
      <c r="K824" s="5" t="n"/>
      <c r="L824" s="5" t="n"/>
      <c r="M824" s="13">
        <f>IF($A824="","",SUMIFS('Petty expenses'!$E$3:$E$1002,'Petty expenses'!$A$3:$A$1002,$A824,'Petty expenses'!$B$3:$B$1002,$B824,'Petty expenses'!$C$3:$C$1002,$C824))</f>
        <v/>
      </c>
      <c r="N824" s="13">
        <f>IF($A824="","",$F824+$H824-$M824)</f>
        <v/>
      </c>
      <c r="O824" s="5" t="n"/>
      <c r="P824" s="13">
        <f>IF(OR($A824="",$O824=""),"",$O824-$N824)</f>
        <v/>
      </c>
      <c r="Q824" s="4" t="n"/>
      <c r="R824" s="5" t="n"/>
      <c r="S824" s="4" t="n"/>
      <c r="T824" s="7">
        <f>IF(OR($A824="",$O824=""),"",IF($P824=0,"Balanced",IF($Q824="","Reason needed",IF($P824&lt;0,"Short","Over"))))</f>
        <v/>
      </c>
      <c r="U824" s="13">
        <f>IF($A824="","",$H824+$I824+$J824+$K824)</f>
        <v/>
      </c>
      <c r="V824" s="14">
        <f>IF($A824="","",DATE(YEAR($A824),MONTH($A824),1))</f>
        <v/>
      </c>
      <c r="W824" s="7">
        <f>IF($A824="","",$A824&amp;"|"&amp;$B824&amp;"|"&amp;$C824)</f>
        <v/>
      </c>
    </row>
    <row r="825">
      <c r="A825" s="12" t="n"/>
      <c r="B825" s="4" t="n"/>
      <c r="C825" s="4" t="n"/>
      <c r="D825" s="4" t="n"/>
      <c r="E825" s="4" t="n"/>
      <c r="F825" s="5" t="n"/>
      <c r="G825" s="5" t="n"/>
      <c r="H825" s="5" t="n"/>
      <c r="I825" s="5" t="n"/>
      <c r="J825" s="5" t="n"/>
      <c r="K825" s="5" t="n"/>
      <c r="L825" s="5" t="n"/>
      <c r="M825" s="13">
        <f>IF($A825="","",SUMIFS('Petty expenses'!$E$3:$E$1002,'Petty expenses'!$A$3:$A$1002,$A825,'Petty expenses'!$B$3:$B$1002,$B825,'Petty expenses'!$C$3:$C$1002,$C825))</f>
        <v/>
      </c>
      <c r="N825" s="13">
        <f>IF($A825="","",$F825+$H825-$M825)</f>
        <v/>
      </c>
      <c r="O825" s="5" t="n"/>
      <c r="P825" s="13">
        <f>IF(OR($A825="",$O825=""),"",$O825-$N825)</f>
        <v/>
      </c>
      <c r="Q825" s="4" t="n"/>
      <c r="R825" s="5" t="n"/>
      <c r="S825" s="4" t="n"/>
      <c r="T825" s="7">
        <f>IF(OR($A825="",$O825=""),"",IF($P825=0,"Balanced",IF($Q825="","Reason needed",IF($P825&lt;0,"Short","Over"))))</f>
        <v/>
      </c>
      <c r="U825" s="13">
        <f>IF($A825="","",$H825+$I825+$J825+$K825)</f>
        <v/>
      </c>
      <c r="V825" s="14">
        <f>IF($A825="","",DATE(YEAR($A825),MONTH($A825),1))</f>
        <v/>
      </c>
      <c r="W825" s="7">
        <f>IF($A825="","",$A825&amp;"|"&amp;$B825&amp;"|"&amp;$C825)</f>
        <v/>
      </c>
    </row>
    <row r="826">
      <c r="A826" s="12" t="n"/>
      <c r="B826" s="4" t="n"/>
      <c r="C826" s="4" t="n"/>
      <c r="D826" s="4" t="n"/>
      <c r="E826" s="4" t="n"/>
      <c r="F826" s="5" t="n"/>
      <c r="G826" s="5" t="n"/>
      <c r="H826" s="5" t="n"/>
      <c r="I826" s="5" t="n"/>
      <c r="J826" s="5" t="n"/>
      <c r="K826" s="5" t="n"/>
      <c r="L826" s="5" t="n"/>
      <c r="M826" s="13">
        <f>IF($A826="","",SUMIFS('Petty expenses'!$E$3:$E$1002,'Petty expenses'!$A$3:$A$1002,$A826,'Petty expenses'!$B$3:$B$1002,$B826,'Petty expenses'!$C$3:$C$1002,$C826))</f>
        <v/>
      </c>
      <c r="N826" s="13">
        <f>IF($A826="","",$F826+$H826-$M826)</f>
        <v/>
      </c>
      <c r="O826" s="5" t="n"/>
      <c r="P826" s="13">
        <f>IF(OR($A826="",$O826=""),"",$O826-$N826)</f>
        <v/>
      </c>
      <c r="Q826" s="4" t="n"/>
      <c r="R826" s="5" t="n"/>
      <c r="S826" s="4" t="n"/>
      <c r="T826" s="7">
        <f>IF(OR($A826="",$O826=""),"",IF($P826=0,"Balanced",IF($Q826="","Reason needed",IF($P826&lt;0,"Short","Over"))))</f>
        <v/>
      </c>
      <c r="U826" s="13">
        <f>IF($A826="","",$H826+$I826+$J826+$K826)</f>
        <v/>
      </c>
      <c r="V826" s="14">
        <f>IF($A826="","",DATE(YEAR($A826),MONTH($A826),1))</f>
        <v/>
      </c>
      <c r="W826" s="7">
        <f>IF($A826="","",$A826&amp;"|"&amp;$B826&amp;"|"&amp;$C826)</f>
        <v/>
      </c>
    </row>
    <row r="827">
      <c r="A827" s="12" t="n"/>
      <c r="B827" s="4" t="n"/>
      <c r="C827" s="4" t="n"/>
      <c r="D827" s="4" t="n"/>
      <c r="E827" s="4" t="n"/>
      <c r="F827" s="5" t="n"/>
      <c r="G827" s="5" t="n"/>
      <c r="H827" s="5" t="n"/>
      <c r="I827" s="5" t="n"/>
      <c r="J827" s="5" t="n"/>
      <c r="K827" s="5" t="n"/>
      <c r="L827" s="5" t="n"/>
      <c r="M827" s="13">
        <f>IF($A827="","",SUMIFS('Petty expenses'!$E$3:$E$1002,'Petty expenses'!$A$3:$A$1002,$A827,'Petty expenses'!$B$3:$B$1002,$B827,'Petty expenses'!$C$3:$C$1002,$C827))</f>
        <v/>
      </c>
      <c r="N827" s="13">
        <f>IF($A827="","",$F827+$H827-$M827)</f>
        <v/>
      </c>
      <c r="O827" s="5" t="n"/>
      <c r="P827" s="13">
        <f>IF(OR($A827="",$O827=""),"",$O827-$N827)</f>
        <v/>
      </c>
      <c r="Q827" s="4" t="n"/>
      <c r="R827" s="5" t="n"/>
      <c r="S827" s="4" t="n"/>
      <c r="T827" s="7">
        <f>IF(OR($A827="",$O827=""),"",IF($P827=0,"Balanced",IF($Q827="","Reason needed",IF($P827&lt;0,"Short","Over"))))</f>
        <v/>
      </c>
      <c r="U827" s="13">
        <f>IF($A827="","",$H827+$I827+$J827+$K827)</f>
        <v/>
      </c>
      <c r="V827" s="14">
        <f>IF($A827="","",DATE(YEAR($A827),MONTH($A827),1))</f>
        <v/>
      </c>
      <c r="W827" s="7">
        <f>IF($A827="","",$A827&amp;"|"&amp;$B827&amp;"|"&amp;$C827)</f>
        <v/>
      </c>
    </row>
    <row r="828">
      <c r="A828" s="12" t="n"/>
      <c r="B828" s="4" t="n"/>
      <c r="C828" s="4" t="n"/>
      <c r="D828" s="4" t="n"/>
      <c r="E828" s="4" t="n"/>
      <c r="F828" s="5" t="n"/>
      <c r="G828" s="5" t="n"/>
      <c r="H828" s="5" t="n"/>
      <c r="I828" s="5" t="n"/>
      <c r="J828" s="5" t="n"/>
      <c r="K828" s="5" t="n"/>
      <c r="L828" s="5" t="n"/>
      <c r="M828" s="13">
        <f>IF($A828="","",SUMIFS('Petty expenses'!$E$3:$E$1002,'Petty expenses'!$A$3:$A$1002,$A828,'Petty expenses'!$B$3:$B$1002,$B828,'Petty expenses'!$C$3:$C$1002,$C828))</f>
        <v/>
      </c>
      <c r="N828" s="13">
        <f>IF($A828="","",$F828+$H828-$M828)</f>
        <v/>
      </c>
      <c r="O828" s="5" t="n"/>
      <c r="P828" s="13">
        <f>IF(OR($A828="",$O828=""),"",$O828-$N828)</f>
        <v/>
      </c>
      <c r="Q828" s="4" t="n"/>
      <c r="R828" s="5" t="n"/>
      <c r="S828" s="4" t="n"/>
      <c r="T828" s="7">
        <f>IF(OR($A828="",$O828=""),"",IF($P828=0,"Balanced",IF($Q828="","Reason needed",IF($P828&lt;0,"Short","Over"))))</f>
        <v/>
      </c>
      <c r="U828" s="13">
        <f>IF($A828="","",$H828+$I828+$J828+$K828)</f>
        <v/>
      </c>
      <c r="V828" s="14">
        <f>IF($A828="","",DATE(YEAR($A828),MONTH($A828),1))</f>
        <v/>
      </c>
      <c r="W828" s="7">
        <f>IF($A828="","",$A828&amp;"|"&amp;$B828&amp;"|"&amp;$C828)</f>
        <v/>
      </c>
    </row>
    <row r="829">
      <c r="A829" s="12" t="n"/>
      <c r="B829" s="4" t="n"/>
      <c r="C829" s="4" t="n"/>
      <c r="D829" s="4" t="n"/>
      <c r="E829" s="4" t="n"/>
      <c r="F829" s="5" t="n"/>
      <c r="G829" s="5" t="n"/>
      <c r="H829" s="5" t="n"/>
      <c r="I829" s="5" t="n"/>
      <c r="J829" s="5" t="n"/>
      <c r="K829" s="5" t="n"/>
      <c r="L829" s="5" t="n"/>
      <c r="M829" s="13">
        <f>IF($A829="","",SUMIFS('Petty expenses'!$E$3:$E$1002,'Petty expenses'!$A$3:$A$1002,$A829,'Petty expenses'!$B$3:$B$1002,$B829,'Petty expenses'!$C$3:$C$1002,$C829))</f>
        <v/>
      </c>
      <c r="N829" s="13">
        <f>IF($A829="","",$F829+$H829-$M829)</f>
        <v/>
      </c>
      <c r="O829" s="5" t="n"/>
      <c r="P829" s="13">
        <f>IF(OR($A829="",$O829=""),"",$O829-$N829)</f>
        <v/>
      </c>
      <c r="Q829" s="4" t="n"/>
      <c r="R829" s="5" t="n"/>
      <c r="S829" s="4" t="n"/>
      <c r="T829" s="7">
        <f>IF(OR($A829="",$O829=""),"",IF($P829=0,"Balanced",IF($Q829="","Reason needed",IF($P829&lt;0,"Short","Over"))))</f>
        <v/>
      </c>
      <c r="U829" s="13">
        <f>IF($A829="","",$H829+$I829+$J829+$K829)</f>
        <v/>
      </c>
      <c r="V829" s="14">
        <f>IF($A829="","",DATE(YEAR($A829),MONTH($A829),1))</f>
        <v/>
      </c>
      <c r="W829" s="7">
        <f>IF($A829="","",$A829&amp;"|"&amp;$B829&amp;"|"&amp;$C829)</f>
        <v/>
      </c>
    </row>
    <row r="830">
      <c r="A830" s="12" t="n"/>
      <c r="B830" s="4" t="n"/>
      <c r="C830" s="4" t="n"/>
      <c r="D830" s="4" t="n"/>
      <c r="E830" s="4" t="n"/>
      <c r="F830" s="5" t="n"/>
      <c r="G830" s="5" t="n"/>
      <c r="H830" s="5" t="n"/>
      <c r="I830" s="5" t="n"/>
      <c r="J830" s="5" t="n"/>
      <c r="K830" s="5" t="n"/>
      <c r="L830" s="5" t="n"/>
      <c r="M830" s="13">
        <f>IF($A830="","",SUMIFS('Petty expenses'!$E$3:$E$1002,'Petty expenses'!$A$3:$A$1002,$A830,'Petty expenses'!$B$3:$B$1002,$B830,'Petty expenses'!$C$3:$C$1002,$C830))</f>
        <v/>
      </c>
      <c r="N830" s="13">
        <f>IF($A830="","",$F830+$H830-$M830)</f>
        <v/>
      </c>
      <c r="O830" s="5" t="n"/>
      <c r="P830" s="13">
        <f>IF(OR($A830="",$O830=""),"",$O830-$N830)</f>
        <v/>
      </c>
      <c r="Q830" s="4" t="n"/>
      <c r="R830" s="5" t="n"/>
      <c r="S830" s="4" t="n"/>
      <c r="T830" s="7">
        <f>IF(OR($A830="",$O830=""),"",IF($P830=0,"Balanced",IF($Q830="","Reason needed",IF($P830&lt;0,"Short","Over"))))</f>
        <v/>
      </c>
      <c r="U830" s="13">
        <f>IF($A830="","",$H830+$I830+$J830+$K830)</f>
        <v/>
      </c>
      <c r="V830" s="14">
        <f>IF($A830="","",DATE(YEAR($A830),MONTH($A830),1))</f>
        <v/>
      </c>
      <c r="W830" s="7">
        <f>IF($A830="","",$A830&amp;"|"&amp;$B830&amp;"|"&amp;$C830)</f>
        <v/>
      </c>
    </row>
    <row r="831">
      <c r="A831" s="12" t="n"/>
      <c r="B831" s="4" t="n"/>
      <c r="C831" s="4" t="n"/>
      <c r="D831" s="4" t="n"/>
      <c r="E831" s="4" t="n"/>
      <c r="F831" s="5" t="n"/>
      <c r="G831" s="5" t="n"/>
      <c r="H831" s="5" t="n"/>
      <c r="I831" s="5" t="n"/>
      <c r="J831" s="5" t="n"/>
      <c r="K831" s="5" t="n"/>
      <c r="L831" s="5" t="n"/>
      <c r="M831" s="13">
        <f>IF($A831="","",SUMIFS('Petty expenses'!$E$3:$E$1002,'Petty expenses'!$A$3:$A$1002,$A831,'Petty expenses'!$B$3:$B$1002,$B831,'Petty expenses'!$C$3:$C$1002,$C831))</f>
        <v/>
      </c>
      <c r="N831" s="13">
        <f>IF($A831="","",$F831+$H831-$M831)</f>
        <v/>
      </c>
      <c r="O831" s="5" t="n"/>
      <c r="P831" s="13">
        <f>IF(OR($A831="",$O831=""),"",$O831-$N831)</f>
        <v/>
      </c>
      <c r="Q831" s="4" t="n"/>
      <c r="R831" s="5" t="n"/>
      <c r="S831" s="4" t="n"/>
      <c r="T831" s="7">
        <f>IF(OR($A831="",$O831=""),"",IF($P831=0,"Balanced",IF($Q831="","Reason needed",IF($P831&lt;0,"Short","Over"))))</f>
        <v/>
      </c>
      <c r="U831" s="13">
        <f>IF($A831="","",$H831+$I831+$J831+$K831)</f>
        <v/>
      </c>
      <c r="V831" s="14">
        <f>IF($A831="","",DATE(YEAR($A831),MONTH($A831),1))</f>
        <v/>
      </c>
      <c r="W831" s="7">
        <f>IF($A831="","",$A831&amp;"|"&amp;$B831&amp;"|"&amp;$C831)</f>
        <v/>
      </c>
    </row>
    <row r="832">
      <c r="A832" s="12" t="n"/>
      <c r="B832" s="4" t="n"/>
      <c r="C832" s="4" t="n"/>
      <c r="D832" s="4" t="n"/>
      <c r="E832" s="4" t="n"/>
      <c r="F832" s="5" t="n"/>
      <c r="G832" s="5" t="n"/>
      <c r="H832" s="5" t="n"/>
      <c r="I832" s="5" t="n"/>
      <c r="J832" s="5" t="n"/>
      <c r="K832" s="5" t="n"/>
      <c r="L832" s="5" t="n"/>
      <c r="M832" s="13">
        <f>IF($A832="","",SUMIFS('Petty expenses'!$E$3:$E$1002,'Petty expenses'!$A$3:$A$1002,$A832,'Petty expenses'!$B$3:$B$1002,$B832,'Petty expenses'!$C$3:$C$1002,$C832))</f>
        <v/>
      </c>
      <c r="N832" s="13">
        <f>IF($A832="","",$F832+$H832-$M832)</f>
        <v/>
      </c>
      <c r="O832" s="5" t="n"/>
      <c r="P832" s="13">
        <f>IF(OR($A832="",$O832=""),"",$O832-$N832)</f>
        <v/>
      </c>
      <c r="Q832" s="4" t="n"/>
      <c r="R832" s="5" t="n"/>
      <c r="S832" s="4" t="n"/>
      <c r="T832" s="7">
        <f>IF(OR($A832="",$O832=""),"",IF($P832=0,"Balanced",IF($Q832="","Reason needed",IF($P832&lt;0,"Short","Over"))))</f>
        <v/>
      </c>
      <c r="U832" s="13">
        <f>IF($A832="","",$H832+$I832+$J832+$K832)</f>
        <v/>
      </c>
      <c r="V832" s="14">
        <f>IF($A832="","",DATE(YEAR($A832),MONTH($A832),1))</f>
        <v/>
      </c>
      <c r="W832" s="7">
        <f>IF($A832="","",$A832&amp;"|"&amp;$B832&amp;"|"&amp;$C832)</f>
        <v/>
      </c>
    </row>
    <row r="833">
      <c r="A833" s="12" t="n"/>
      <c r="B833" s="4" t="n"/>
      <c r="C833" s="4" t="n"/>
      <c r="D833" s="4" t="n"/>
      <c r="E833" s="4" t="n"/>
      <c r="F833" s="5" t="n"/>
      <c r="G833" s="5" t="n"/>
      <c r="H833" s="5" t="n"/>
      <c r="I833" s="5" t="n"/>
      <c r="J833" s="5" t="n"/>
      <c r="K833" s="5" t="n"/>
      <c r="L833" s="5" t="n"/>
      <c r="M833" s="13">
        <f>IF($A833="","",SUMIFS('Petty expenses'!$E$3:$E$1002,'Petty expenses'!$A$3:$A$1002,$A833,'Petty expenses'!$B$3:$B$1002,$B833,'Petty expenses'!$C$3:$C$1002,$C833))</f>
        <v/>
      </c>
      <c r="N833" s="13">
        <f>IF($A833="","",$F833+$H833-$M833)</f>
        <v/>
      </c>
      <c r="O833" s="5" t="n"/>
      <c r="P833" s="13">
        <f>IF(OR($A833="",$O833=""),"",$O833-$N833)</f>
        <v/>
      </c>
      <c r="Q833" s="4" t="n"/>
      <c r="R833" s="5" t="n"/>
      <c r="S833" s="4" t="n"/>
      <c r="T833" s="7">
        <f>IF(OR($A833="",$O833=""),"",IF($P833=0,"Balanced",IF($Q833="","Reason needed",IF($P833&lt;0,"Short","Over"))))</f>
        <v/>
      </c>
      <c r="U833" s="13">
        <f>IF($A833="","",$H833+$I833+$J833+$K833)</f>
        <v/>
      </c>
      <c r="V833" s="14">
        <f>IF($A833="","",DATE(YEAR($A833),MONTH($A833),1))</f>
        <v/>
      </c>
      <c r="W833" s="7">
        <f>IF($A833="","",$A833&amp;"|"&amp;$B833&amp;"|"&amp;$C833)</f>
        <v/>
      </c>
    </row>
    <row r="834">
      <c r="A834" s="12" t="n"/>
      <c r="B834" s="4" t="n"/>
      <c r="C834" s="4" t="n"/>
      <c r="D834" s="4" t="n"/>
      <c r="E834" s="4" t="n"/>
      <c r="F834" s="5" t="n"/>
      <c r="G834" s="5" t="n"/>
      <c r="H834" s="5" t="n"/>
      <c r="I834" s="5" t="n"/>
      <c r="J834" s="5" t="n"/>
      <c r="K834" s="5" t="n"/>
      <c r="L834" s="5" t="n"/>
      <c r="M834" s="13">
        <f>IF($A834="","",SUMIFS('Petty expenses'!$E$3:$E$1002,'Petty expenses'!$A$3:$A$1002,$A834,'Petty expenses'!$B$3:$B$1002,$B834,'Petty expenses'!$C$3:$C$1002,$C834))</f>
        <v/>
      </c>
      <c r="N834" s="13">
        <f>IF($A834="","",$F834+$H834-$M834)</f>
        <v/>
      </c>
      <c r="O834" s="5" t="n"/>
      <c r="P834" s="13">
        <f>IF(OR($A834="",$O834=""),"",$O834-$N834)</f>
        <v/>
      </c>
      <c r="Q834" s="4" t="n"/>
      <c r="R834" s="5" t="n"/>
      <c r="S834" s="4" t="n"/>
      <c r="T834" s="7">
        <f>IF(OR($A834="",$O834=""),"",IF($P834=0,"Balanced",IF($Q834="","Reason needed",IF($P834&lt;0,"Short","Over"))))</f>
        <v/>
      </c>
      <c r="U834" s="13">
        <f>IF($A834="","",$H834+$I834+$J834+$K834)</f>
        <v/>
      </c>
      <c r="V834" s="14">
        <f>IF($A834="","",DATE(YEAR($A834),MONTH($A834),1))</f>
        <v/>
      </c>
      <c r="W834" s="7">
        <f>IF($A834="","",$A834&amp;"|"&amp;$B834&amp;"|"&amp;$C834)</f>
        <v/>
      </c>
    </row>
    <row r="835">
      <c r="A835" s="12" t="n"/>
      <c r="B835" s="4" t="n"/>
      <c r="C835" s="4" t="n"/>
      <c r="D835" s="4" t="n"/>
      <c r="E835" s="4" t="n"/>
      <c r="F835" s="5" t="n"/>
      <c r="G835" s="5" t="n"/>
      <c r="H835" s="5" t="n"/>
      <c r="I835" s="5" t="n"/>
      <c r="J835" s="5" t="n"/>
      <c r="K835" s="5" t="n"/>
      <c r="L835" s="5" t="n"/>
      <c r="M835" s="13">
        <f>IF($A835="","",SUMIFS('Petty expenses'!$E$3:$E$1002,'Petty expenses'!$A$3:$A$1002,$A835,'Petty expenses'!$B$3:$B$1002,$B835,'Petty expenses'!$C$3:$C$1002,$C835))</f>
        <v/>
      </c>
      <c r="N835" s="13">
        <f>IF($A835="","",$F835+$H835-$M835)</f>
        <v/>
      </c>
      <c r="O835" s="5" t="n"/>
      <c r="P835" s="13">
        <f>IF(OR($A835="",$O835=""),"",$O835-$N835)</f>
        <v/>
      </c>
      <c r="Q835" s="4" t="n"/>
      <c r="R835" s="5" t="n"/>
      <c r="S835" s="4" t="n"/>
      <c r="T835" s="7">
        <f>IF(OR($A835="",$O835=""),"",IF($P835=0,"Balanced",IF($Q835="","Reason needed",IF($P835&lt;0,"Short","Over"))))</f>
        <v/>
      </c>
      <c r="U835" s="13">
        <f>IF($A835="","",$H835+$I835+$J835+$K835)</f>
        <v/>
      </c>
      <c r="V835" s="14">
        <f>IF($A835="","",DATE(YEAR($A835),MONTH($A835),1))</f>
        <v/>
      </c>
      <c r="W835" s="7">
        <f>IF($A835="","",$A835&amp;"|"&amp;$B835&amp;"|"&amp;$C835)</f>
        <v/>
      </c>
    </row>
    <row r="836">
      <c r="A836" s="12" t="n"/>
      <c r="B836" s="4" t="n"/>
      <c r="C836" s="4" t="n"/>
      <c r="D836" s="4" t="n"/>
      <c r="E836" s="4" t="n"/>
      <c r="F836" s="5" t="n"/>
      <c r="G836" s="5" t="n"/>
      <c r="H836" s="5" t="n"/>
      <c r="I836" s="5" t="n"/>
      <c r="J836" s="5" t="n"/>
      <c r="K836" s="5" t="n"/>
      <c r="L836" s="5" t="n"/>
      <c r="M836" s="13">
        <f>IF($A836="","",SUMIFS('Petty expenses'!$E$3:$E$1002,'Petty expenses'!$A$3:$A$1002,$A836,'Petty expenses'!$B$3:$B$1002,$B836,'Petty expenses'!$C$3:$C$1002,$C836))</f>
        <v/>
      </c>
      <c r="N836" s="13">
        <f>IF($A836="","",$F836+$H836-$M836)</f>
        <v/>
      </c>
      <c r="O836" s="5" t="n"/>
      <c r="P836" s="13">
        <f>IF(OR($A836="",$O836=""),"",$O836-$N836)</f>
        <v/>
      </c>
      <c r="Q836" s="4" t="n"/>
      <c r="R836" s="5" t="n"/>
      <c r="S836" s="4" t="n"/>
      <c r="T836" s="7">
        <f>IF(OR($A836="",$O836=""),"",IF($P836=0,"Balanced",IF($Q836="","Reason needed",IF($P836&lt;0,"Short","Over"))))</f>
        <v/>
      </c>
      <c r="U836" s="13">
        <f>IF($A836="","",$H836+$I836+$J836+$K836)</f>
        <v/>
      </c>
      <c r="V836" s="14">
        <f>IF($A836="","",DATE(YEAR($A836),MONTH($A836),1))</f>
        <v/>
      </c>
      <c r="W836" s="7">
        <f>IF($A836="","",$A836&amp;"|"&amp;$B836&amp;"|"&amp;$C836)</f>
        <v/>
      </c>
    </row>
    <row r="837">
      <c r="A837" s="12" t="n"/>
      <c r="B837" s="4" t="n"/>
      <c r="C837" s="4" t="n"/>
      <c r="D837" s="4" t="n"/>
      <c r="E837" s="4" t="n"/>
      <c r="F837" s="5" t="n"/>
      <c r="G837" s="5" t="n"/>
      <c r="H837" s="5" t="n"/>
      <c r="I837" s="5" t="n"/>
      <c r="J837" s="5" t="n"/>
      <c r="K837" s="5" t="n"/>
      <c r="L837" s="5" t="n"/>
      <c r="M837" s="13">
        <f>IF($A837="","",SUMIFS('Petty expenses'!$E$3:$E$1002,'Petty expenses'!$A$3:$A$1002,$A837,'Petty expenses'!$B$3:$B$1002,$B837,'Petty expenses'!$C$3:$C$1002,$C837))</f>
        <v/>
      </c>
      <c r="N837" s="13">
        <f>IF($A837="","",$F837+$H837-$M837)</f>
        <v/>
      </c>
      <c r="O837" s="5" t="n"/>
      <c r="P837" s="13">
        <f>IF(OR($A837="",$O837=""),"",$O837-$N837)</f>
        <v/>
      </c>
      <c r="Q837" s="4" t="n"/>
      <c r="R837" s="5" t="n"/>
      <c r="S837" s="4" t="n"/>
      <c r="T837" s="7">
        <f>IF(OR($A837="",$O837=""),"",IF($P837=0,"Balanced",IF($Q837="","Reason needed",IF($P837&lt;0,"Short","Over"))))</f>
        <v/>
      </c>
      <c r="U837" s="13">
        <f>IF($A837="","",$H837+$I837+$J837+$K837)</f>
        <v/>
      </c>
      <c r="V837" s="14">
        <f>IF($A837="","",DATE(YEAR($A837),MONTH($A837),1))</f>
        <v/>
      </c>
      <c r="W837" s="7">
        <f>IF($A837="","",$A837&amp;"|"&amp;$B837&amp;"|"&amp;$C837)</f>
        <v/>
      </c>
    </row>
    <row r="838">
      <c r="A838" s="12" t="n"/>
      <c r="B838" s="4" t="n"/>
      <c r="C838" s="4" t="n"/>
      <c r="D838" s="4" t="n"/>
      <c r="E838" s="4" t="n"/>
      <c r="F838" s="5" t="n"/>
      <c r="G838" s="5" t="n"/>
      <c r="H838" s="5" t="n"/>
      <c r="I838" s="5" t="n"/>
      <c r="J838" s="5" t="n"/>
      <c r="K838" s="5" t="n"/>
      <c r="L838" s="5" t="n"/>
      <c r="M838" s="13">
        <f>IF($A838="","",SUMIFS('Petty expenses'!$E$3:$E$1002,'Petty expenses'!$A$3:$A$1002,$A838,'Petty expenses'!$B$3:$B$1002,$B838,'Petty expenses'!$C$3:$C$1002,$C838))</f>
        <v/>
      </c>
      <c r="N838" s="13">
        <f>IF($A838="","",$F838+$H838-$M838)</f>
        <v/>
      </c>
      <c r="O838" s="5" t="n"/>
      <c r="P838" s="13">
        <f>IF(OR($A838="",$O838=""),"",$O838-$N838)</f>
        <v/>
      </c>
      <c r="Q838" s="4" t="n"/>
      <c r="R838" s="5" t="n"/>
      <c r="S838" s="4" t="n"/>
      <c r="T838" s="7">
        <f>IF(OR($A838="",$O838=""),"",IF($P838=0,"Balanced",IF($Q838="","Reason needed",IF($P838&lt;0,"Short","Over"))))</f>
        <v/>
      </c>
      <c r="U838" s="13">
        <f>IF($A838="","",$H838+$I838+$J838+$K838)</f>
        <v/>
      </c>
      <c r="V838" s="14">
        <f>IF($A838="","",DATE(YEAR($A838),MONTH($A838),1))</f>
        <v/>
      </c>
      <c r="W838" s="7">
        <f>IF($A838="","",$A838&amp;"|"&amp;$B838&amp;"|"&amp;$C838)</f>
        <v/>
      </c>
    </row>
    <row r="839">
      <c r="A839" s="12" t="n"/>
      <c r="B839" s="4" t="n"/>
      <c r="C839" s="4" t="n"/>
      <c r="D839" s="4" t="n"/>
      <c r="E839" s="4" t="n"/>
      <c r="F839" s="5" t="n"/>
      <c r="G839" s="5" t="n"/>
      <c r="H839" s="5" t="n"/>
      <c r="I839" s="5" t="n"/>
      <c r="J839" s="5" t="n"/>
      <c r="K839" s="5" t="n"/>
      <c r="L839" s="5" t="n"/>
      <c r="M839" s="13">
        <f>IF($A839="","",SUMIFS('Petty expenses'!$E$3:$E$1002,'Petty expenses'!$A$3:$A$1002,$A839,'Petty expenses'!$B$3:$B$1002,$B839,'Petty expenses'!$C$3:$C$1002,$C839))</f>
        <v/>
      </c>
      <c r="N839" s="13">
        <f>IF($A839="","",$F839+$H839-$M839)</f>
        <v/>
      </c>
      <c r="O839" s="5" t="n"/>
      <c r="P839" s="13">
        <f>IF(OR($A839="",$O839=""),"",$O839-$N839)</f>
        <v/>
      </c>
      <c r="Q839" s="4" t="n"/>
      <c r="R839" s="5" t="n"/>
      <c r="S839" s="4" t="n"/>
      <c r="T839" s="7">
        <f>IF(OR($A839="",$O839=""),"",IF($P839=0,"Balanced",IF($Q839="","Reason needed",IF($P839&lt;0,"Short","Over"))))</f>
        <v/>
      </c>
      <c r="U839" s="13">
        <f>IF($A839="","",$H839+$I839+$J839+$K839)</f>
        <v/>
      </c>
      <c r="V839" s="14">
        <f>IF($A839="","",DATE(YEAR($A839),MONTH($A839),1))</f>
        <v/>
      </c>
      <c r="W839" s="7">
        <f>IF($A839="","",$A839&amp;"|"&amp;$B839&amp;"|"&amp;$C839)</f>
        <v/>
      </c>
    </row>
    <row r="840">
      <c r="A840" s="12" t="n"/>
      <c r="B840" s="4" t="n"/>
      <c r="C840" s="4" t="n"/>
      <c r="D840" s="4" t="n"/>
      <c r="E840" s="4" t="n"/>
      <c r="F840" s="5" t="n"/>
      <c r="G840" s="5" t="n"/>
      <c r="H840" s="5" t="n"/>
      <c r="I840" s="5" t="n"/>
      <c r="J840" s="5" t="n"/>
      <c r="K840" s="5" t="n"/>
      <c r="L840" s="5" t="n"/>
      <c r="M840" s="13">
        <f>IF($A840="","",SUMIFS('Petty expenses'!$E$3:$E$1002,'Petty expenses'!$A$3:$A$1002,$A840,'Petty expenses'!$B$3:$B$1002,$B840,'Petty expenses'!$C$3:$C$1002,$C840))</f>
        <v/>
      </c>
      <c r="N840" s="13">
        <f>IF($A840="","",$F840+$H840-$M840)</f>
        <v/>
      </c>
      <c r="O840" s="5" t="n"/>
      <c r="P840" s="13">
        <f>IF(OR($A840="",$O840=""),"",$O840-$N840)</f>
        <v/>
      </c>
      <c r="Q840" s="4" t="n"/>
      <c r="R840" s="5" t="n"/>
      <c r="S840" s="4" t="n"/>
      <c r="T840" s="7">
        <f>IF(OR($A840="",$O840=""),"",IF($P840=0,"Balanced",IF($Q840="","Reason needed",IF($P840&lt;0,"Short","Over"))))</f>
        <v/>
      </c>
      <c r="U840" s="13">
        <f>IF($A840="","",$H840+$I840+$J840+$K840)</f>
        <v/>
      </c>
      <c r="V840" s="14">
        <f>IF($A840="","",DATE(YEAR($A840),MONTH($A840),1))</f>
        <v/>
      </c>
      <c r="W840" s="7">
        <f>IF($A840="","",$A840&amp;"|"&amp;$B840&amp;"|"&amp;$C840)</f>
        <v/>
      </c>
    </row>
    <row r="841">
      <c r="A841" s="12" t="n"/>
      <c r="B841" s="4" t="n"/>
      <c r="C841" s="4" t="n"/>
      <c r="D841" s="4" t="n"/>
      <c r="E841" s="4" t="n"/>
      <c r="F841" s="5" t="n"/>
      <c r="G841" s="5" t="n"/>
      <c r="H841" s="5" t="n"/>
      <c r="I841" s="5" t="n"/>
      <c r="J841" s="5" t="n"/>
      <c r="K841" s="5" t="n"/>
      <c r="L841" s="5" t="n"/>
      <c r="M841" s="13">
        <f>IF($A841="","",SUMIFS('Petty expenses'!$E$3:$E$1002,'Petty expenses'!$A$3:$A$1002,$A841,'Petty expenses'!$B$3:$B$1002,$B841,'Petty expenses'!$C$3:$C$1002,$C841))</f>
        <v/>
      </c>
      <c r="N841" s="13">
        <f>IF($A841="","",$F841+$H841-$M841)</f>
        <v/>
      </c>
      <c r="O841" s="5" t="n"/>
      <c r="P841" s="13">
        <f>IF(OR($A841="",$O841=""),"",$O841-$N841)</f>
        <v/>
      </c>
      <c r="Q841" s="4" t="n"/>
      <c r="R841" s="5" t="n"/>
      <c r="S841" s="4" t="n"/>
      <c r="T841" s="7">
        <f>IF(OR($A841="",$O841=""),"",IF($P841=0,"Balanced",IF($Q841="","Reason needed",IF($P841&lt;0,"Short","Over"))))</f>
        <v/>
      </c>
      <c r="U841" s="13">
        <f>IF($A841="","",$H841+$I841+$J841+$K841)</f>
        <v/>
      </c>
      <c r="V841" s="14">
        <f>IF($A841="","",DATE(YEAR($A841),MONTH($A841),1))</f>
        <v/>
      </c>
      <c r="W841" s="7">
        <f>IF($A841="","",$A841&amp;"|"&amp;$B841&amp;"|"&amp;$C841)</f>
        <v/>
      </c>
    </row>
    <row r="842">
      <c r="A842" s="12" t="n"/>
      <c r="B842" s="4" t="n"/>
      <c r="C842" s="4" t="n"/>
      <c r="D842" s="4" t="n"/>
      <c r="E842" s="4" t="n"/>
      <c r="F842" s="5" t="n"/>
      <c r="G842" s="5" t="n"/>
      <c r="H842" s="5" t="n"/>
      <c r="I842" s="5" t="n"/>
      <c r="J842" s="5" t="n"/>
      <c r="K842" s="5" t="n"/>
      <c r="L842" s="5" t="n"/>
      <c r="M842" s="13">
        <f>IF($A842="","",SUMIFS('Petty expenses'!$E$3:$E$1002,'Petty expenses'!$A$3:$A$1002,$A842,'Petty expenses'!$B$3:$B$1002,$B842,'Petty expenses'!$C$3:$C$1002,$C842))</f>
        <v/>
      </c>
      <c r="N842" s="13">
        <f>IF($A842="","",$F842+$H842-$M842)</f>
        <v/>
      </c>
      <c r="O842" s="5" t="n"/>
      <c r="P842" s="13">
        <f>IF(OR($A842="",$O842=""),"",$O842-$N842)</f>
        <v/>
      </c>
      <c r="Q842" s="4" t="n"/>
      <c r="R842" s="5" t="n"/>
      <c r="S842" s="4" t="n"/>
      <c r="T842" s="7">
        <f>IF(OR($A842="",$O842=""),"",IF($P842=0,"Balanced",IF($Q842="","Reason needed",IF($P842&lt;0,"Short","Over"))))</f>
        <v/>
      </c>
      <c r="U842" s="13">
        <f>IF($A842="","",$H842+$I842+$J842+$K842)</f>
        <v/>
      </c>
      <c r="V842" s="14">
        <f>IF($A842="","",DATE(YEAR($A842),MONTH($A842),1))</f>
        <v/>
      </c>
      <c r="W842" s="7">
        <f>IF($A842="","",$A842&amp;"|"&amp;$B842&amp;"|"&amp;$C842)</f>
        <v/>
      </c>
    </row>
    <row r="843">
      <c r="A843" s="12" t="n"/>
      <c r="B843" s="4" t="n"/>
      <c r="C843" s="4" t="n"/>
      <c r="D843" s="4" t="n"/>
      <c r="E843" s="4" t="n"/>
      <c r="F843" s="5" t="n"/>
      <c r="G843" s="5" t="n"/>
      <c r="H843" s="5" t="n"/>
      <c r="I843" s="5" t="n"/>
      <c r="J843" s="5" t="n"/>
      <c r="K843" s="5" t="n"/>
      <c r="L843" s="5" t="n"/>
      <c r="M843" s="13">
        <f>IF($A843="","",SUMIFS('Petty expenses'!$E$3:$E$1002,'Petty expenses'!$A$3:$A$1002,$A843,'Petty expenses'!$B$3:$B$1002,$B843,'Petty expenses'!$C$3:$C$1002,$C843))</f>
        <v/>
      </c>
      <c r="N843" s="13">
        <f>IF($A843="","",$F843+$H843-$M843)</f>
        <v/>
      </c>
      <c r="O843" s="5" t="n"/>
      <c r="P843" s="13">
        <f>IF(OR($A843="",$O843=""),"",$O843-$N843)</f>
        <v/>
      </c>
      <c r="Q843" s="4" t="n"/>
      <c r="R843" s="5" t="n"/>
      <c r="S843" s="4" t="n"/>
      <c r="T843" s="7">
        <f>IF(OR($A843="",$O843=""),"",IF($P843=0,"Balanced",IF($Q843="","Reason needed",IF($P843&lt;0,"Short","Over"))))</f>
        <v/>
      </c>
      <c r="U843" s="13">
        <f>IF($A843="","",$H843+$I843+$J843+$K843)</f>
        <v/>
      </c>
      <c r="V843" s="14">
        <f>IF($A843="","",DATE(YEAR($A843),MONTH($A843),1))</f>
        <v/>
      </c>
      <c r="W843" s="7">
        <f>IF($A843="","",$A843&amp;"|"&amp;$B843&amp;"|"&amp;$C843)</f>
        <v/>
      </c>
    </row>
    <row r="844">
      <c r="A844" s="12" t="n"/>
      <c r="B844" s="4" t="n"/>
      <c r="C844" s="4" t="n"/>
      <c r="D844" s="4" t="n"/>
      <c r="E844" s="4" t="n"/>
      <c r="F844" s="5" t="n"/>
      <c r="G844" s="5" t="n"/>
      <c r="H844" s="5" t="n"/>
      <c r="I844" s="5" t="n"/>
      <c r="J844" s="5" t="n"/>
      <c r="K844" s="5" t="n"/>
      <c r="L844" s="5" t="n"/>
      <c r="M844" s="13">
        <f>IF($A844="","",SUMIFS('Petty expenses'!$E$3:$E$1002,'Petty expenses'!$A$3:$A$1002,$A844,'Petty expenses'!$B$3:$B$1002,$B844,'Petty expenses'!$C$3:$C$1002,$C844))</f>
        <v/>
      </c>
      <c r="N844" s="13">
        <f>IF($A844="","",$F844+$H844-$M844)</f>
        <v/>
      </c>
      <c r="O844" s="5" t="n"/>
      <c r="P844" s="13">
        <f>IF(OR($A844="",$O844=""),"",$O844-$N844)</f>
        <v/>
      </c>
      <c r="Q844" s="4" t="n"/>
      <c r="R844" s="5" t="n"/>
      <c r="S844" s="4" t="n"/>
      <c r="T844" s="7">
        <f>IF(OR($A844="",$O844=""),"",IF($P844=0,"Balanced",IF($Q844="","Reason needed",IF($P844&lt;0,"Short","Over"))))</f>
        <v/>
      </c>
      <c r="U844" s="13">
        <f>IF($A844="","",$H844+$I844+$J844+$K844)</f>
        <v/>
      </c>
      <c r="V844" s="14">
        <f>IF($A844="","",DATE(YEAR($A844),MONTH($A844),1))</f>
        <v/>
      </c>
      <c r="W844" s="7">
        <f>IF($A844="","",$A844&amp;"|"&amp;$B844&amp;"|"&amp;$C844)</f>
        <v/>
      </c>
    </row>
    <row r="845">
      <c r="A845" s="12" t="n"/>
      <c r="B845" s="4" t="n"/>
      <c r="C845" s="4" t="n"/>
      <c r="D845" s="4" t="n"/>
      <c r="E845" s="4" t="n"/>
      <c r="F845" s="5" t="n"/>
      <c r="G845" s="5" t="n"/>
      <c r="H845" s="5" t="n"/>
      <c r="I845" s="5" t="n"/>
      <c r="J845" s="5" t="n"/>
      <c r="K845" s="5" t="n"/>
      <c r="L845" s="5" t="n"/>
      <c r="M845" s="13">
        <f>IF($A845="","",SUMIFS('Petty expenses'!$E$3:$E$1002,'Petty expenses'!$A$3:$A$1002,$A845,'Petty expenses'!$B$3:$B$1002,$B845,'Petty expenses'!$C$3:$C$1002,$C845))</f>
        <v/>
      </c>
      <c r="N845" s="13">
        <f>IF($A845="","",$F845+$H845-$M845)</f>
        <v/>
      </c>
      <c r="O845" s="5" t="n"/>
      <c r="P845" s="13">
        <f>IF(OR($A845="",$O845=""),"",$O845-$N845)</f>
        <v/>
      </c>
      <c r="Q845" s="4" t="n"/>
      <c r="R845" s="5" t="n"/>
      <c r="S845" s="4" t="n"/>
      <c r="T845" s="7">
        <f>IF(OR($A845="",$O845=""),"",IF($P845=0,"Balanced",IF($Q845="","Reason needed",IF($P845&lt;0,"Short","Over"))))</f>
        <v/>
      </c>
      <c r="U845" s="13">
        <f>IF($A845="","",$H845+$I845+$J845+$K845)</f>
        <v/>
      </c>
      <c r="V845" s="14">
        <f>IF($A845="","",DATE(YEAR($A845),MONTH($A845),1))</f>
        <v/>
      </c>
      <c r="W845" s="7">
        <f>IF($A845="","",$A845&amp;"|"&amp;$B845&amp;"|"&amp;$C845)</f>
        <v/>
      </c>
    </row>
    <row r="846">
      <c r="A846" s="12" t="n"/>
      <c r="B846" s="4" t="n"/>
      <c r="C846" s="4" t="n"/>
      <c r="D846" s="4" t="n"/>
      <c r="E846" s="4" t="n"/>
      <c r="F846" s="5" t="n"/>
      <c r="G846" s="5" t="n"/>
      <c r="H846" s="5" t="n"/>
      <c r="I846" s="5" t="n"/>
      <c r="J846" s="5" t="n"/>
      <c r="K846" s="5" t="n"/>
      <c r="L846" s="5" t="n"/>
      <c r="M846" s="13">
        <f>IF($A846="","",SUMIFS('Petty expenses'!$E$3:$E$1002,'Petty expenses'!$A$3:$A$1002,$A846,'Petty expenses'!$B$3:$B$1002,$B846,'Petty expenses'!$C$3:$C$1002,$C846))</f>
        <v/>
      </c>
      <c r="N846" s="13">
        <f>IF($A846="","",$F846+$H846-$M846)</f>
        <v/>
      </c>
      <c r="O846" s="5" t="n"/>
      <c r="P846" s="13">
        <f>IF(OR($A846="",$O846=""),"",$O846-$N846)</f>
        <v/>
      </c>
      <c r="Q846" s="4" t="n"/>
      <c r="R846" s="5" t="n"/>
      <c r="S846" s="4" t="n"/>
      <c r="T846" s="7">
        <f>IF(OR($A846="",$O846=""),"",IF($P846=0,"Balanced",IF($Q846="","Reason needed",IF($P846&lt;0,"Short","Over"))))</f>
        <v/>
      </c>
      <c r="U846" s="13">
        <f>IF($A846="","",$H846+$I846+$J846+$K846)</f>
        <v/>
      </c>
      <c r="V846" s="14">
        <f>IF($A846="","",DATE(YEAR($A846),MONTH($A846),1))</f>
        <v/>
      </c>
      <c r="W846" s="7">
        <f>IF($A846="","",$A846&amp;"|"&amp;$B846&amp;"|"&amp;$C846)</f>
        <v/>
      </c>
    </row>
    <row r="847">
      <c r="A847" s="12" t="n"/>
      <c r="B847" s="4" t="n"/>
      <c r="C847" s="4" t="n"/>
      <c r="D847" s="4" t="n"/>
      <c r="E847" s="4" t="n"/>
      <c r="F847" s="5" t="n"/>
      <c r="G847" s="5" t="n"/>
      <c r="H847" s="5" t="n"/>
      <c r="I847" s="5" t="n"/>
      <c r="J847" s="5" t="n"/>
      <c r="K847" s="5" t="n"/>
      <c r="L847" s="5" t="n"/>
      <c r="M847" s="13">
        <f>IF($A847="","",SUMIFS('Petty expenses'!$E$3:$E$1002,'Petty expenses'!$A$3:$A$1002,$A847,'Petty expenses'!$B$3:$B$1002,$B847,'Petty expenses'!$C$3:$C$1002,$C847))</f>
        <v/>
      </c>
      <c r="N847" s="13">
        <f>IF($A847="","",$F847+$H847-$M847)</f>
        <v/>
      </c>
      <c r="O847" s="5" t="n"/>
      <c r="P847" s="13">
        <f>IF(OR($A847="",$O847=""),"",$O847-$N847)</f>
        <v/>
      </c>
      <c r="Q847" s="4" t="n"/>
      <c r="R847" s="5" t="n"/>
      <c r="S847" s="4" t="n"/>
      <c r="T847" s="7">
        <f>IF(OR($A847="",$O847=""),"",IF($P847=0,"Balanced",IF($Q847="","Reason needed",IF($P847&lt;0,"Short","Over"))))</f>
        <v/>
      </c>
      <c r="U847" s="13">
        <f>IF($A847="","",$H847+$I847+$J847+$K847)</f>
        <v/>
      </c>
      <c r="V847" s="14">
        <f>IF($A847="","",DATE(YEAR($A847),MONTH($A847),1))</f>
        <v/>
      </c>
      <c r="W847" s="7">
        <f>IF($A847="","",$A847&amp;"|"&amp;$B847&amp;"|"&amp;$C847)</f>
        <v/>
      </c>
    </row>
    <row r="848">
      <c r="A848" s="12" t="n"/>
      <c r="B848" s="4" t="n"/>
      <c r="C848" s="4" t="n"/>
      <c r="D848" s="4" t="n"/>
      <c r="E848" s="4" t="n"/>
      <c r="F848" s="5" t="n"/>
      <c r="G848" s="5" t="n"/>
      <c r="H848" s="5" t="n"/>
      <c r="I848" s="5" t="n"/>
      <c r="J848" s="5" t="n"/>
      <c r="K848" s="5" t="n"/>
      <c r="L848" s="5" t="n"/>
      <c r="M848" s="13">
        <f>IF($A848="","",SUMIFS('Petty expenses'!$E$3:$E$1002,'Petty expenses'!$A$3:$A$1002,$A848,'Petty expenses'!$B$3:$B$1002,$B848,'Petty expenses'!$C$3:$C$1002,$C848))</f>
        <v/>
      </c>
      <c r="N848" s="13">
        <f>IF($A848="","",$F848+$H848-$M848)</f>
        <v/>
      </c>
      <c r="O848" s="5" t="n"/>
      <c r="P848" s="13">
        <f>IF(OR($A848="",$O848=""),"",$O848-$N848)</f>
        <v/>
      </c>
      <c r="Q848" s="4" t="n"/>
      <c r="R848" s="5" t="n"/>
      <c r="S848" s="4" t="n"/>
      <c r="T848" s="7">
        <f>IF(OR($A848="",$O848=""),"",IF($P848=0,"Balanced",IF($Q848="","Reason needed",IF($P848&lt;0,"Short","Over"))))</f>
        <v/>
      </c>
      <c r="U848" s="13">
        <f>IF($A848="","",$H848+$I848+$J848+$K848)</f>
        <v/>
      </c>
      <c r="V848" s="14">
        <f>IF($A848="","",DATE(YEAR($A848),MONTH($A848),1))</f>
        <v/>
      </c>
      <c r="W848" s="7">
        <f>IF($A848="","",$A848&amp;"|"&amp;$B848&amp;"|"&amp;$C848)</f>
        <v/>
      </c>
    </row>
    <row r="849">
      <c r="A849" s="12" t="n"/>
      <c r="B849" s="4" t="n"/>
      <c r="C849" s="4" t="n"/>
      <c r="D849" s="4" t="n"/>
      <c r="E849" s="4" t="n"/>
      <c r="F849" s="5" t="n"/>
      <c r="G849" s="5" t="n"/>
      <c r="H849" s="5" t="n"/>
      <c r="I849" s="5" t="n"/>
      <c r="J849" s="5" t="n"/>
      <c r="K849" s="5" t="n"/>
      <c r="L849" s="5" t="n"/>
      <c r="M849" s="13">
        <f>IF($A849="","",SUMIFS('Petty expenses'!$E$3:$E$1002,'Petty expenses'!$A$3:$A$1002,$A849,'Petty expenses'!$B$3:$B$1002,$B849,'Petty expenses'!$C$3:$C$1002,$C849))</f>
        <v/>
      </c>
      <c r="N849" s="13">
        <f>IF($A849="","",$F849+$H849-$M849)</f>
        <v/>
      </c>
      <c r="O849" s="5" t="n"/>
      <c r="P849" s="13">
        <f>IF(OR($A849="",$O849=""),"",$O849-$N849)</f>
        <v/>
      </c>
      <c r="Q849" s="4" t="n"/>
      <c r="R849" s="5" t="n"/>
      <c r="S849" s="4" t="n"/>
      <c r="T849" s="7">
        <f>IF(OR($A849="",$O849=""),"",IF($P849=0,"Balanced",IF($Q849="","Reason needed",IF($P849&lt;0,"Short","Over"))))</f>
        <v/>
      </c>
      <c r="U849" s="13">
        <f>IF($A849="","",$H849+$I849+$J849+$K849)</f>
        <v/>
      </c>
      <c r="V849" s="14">
        <f>IF($A849="","",DATE(YEAR($A849),MONTH($A849),1))</f>
        <v/>
      </c>
      <c r="W849" s="7">
        <f>IF($A849="","",$A849&amp;"|"&amp;$B849&amp;"|"&amp;$C849)</f>
        <v/>
      </c>
    </row>
    <row r="850">
      <c r="A850" s="12" t="n"/>
      <c r="B850" s="4" t="n"/>
      <c r="C850" s="4" t="n"/>
      <c r="D850" s="4" t="n"/>
      <c r="E850" s="4" t="n"/>
      <c r="F850" s="5" t="n"/>
      <c r="G850" s="5" t="n"/>
      <c r="H850" s="5" t="n"/>
      <c r="I850" s="5" t="n"/>
      <c r="J850" s="5" t="n"/>
      <c r="K850" s="5" t="n"/>
      <c r="L850" s="5" t="n"/>
      <c r="M850" s="13">
        <f>IF($A850="","",SUMIFS('Petty expenses'!$E$3:$E$1002,'Petty expenses'!$A$3:$A$1002,$A850,'Petty expenses'!$B$3:$B$1002,$B850,'Petty expenses'!$C$3:$C$1002,$C850))</f>
        <v/>
      </c>
      <c r="N850" s="13">
        <f>IF($A850="","",$F850+$H850-$M850)</f>
        <v/>
      </c>
      <c r="O850" s="5" t="n"/>
      <c r="P850" s="13">
        <f>IF(OR($A850="",$O850=""),"",$O850-$N850)</f>
        <v/>
      </c>
      <c r="Q850" s="4" t="n"/>
      <c r="R850" s="5" t="n"/>
      <c r="S850" s="4" t="n"/>
      <c r="T850" s="7">
        <f>IF(OR($A850="",$O850=""),"",IF($P850=0,"Balanced",IF($Q850="","Reason needed",IF($P850&lt;0,"Short","Over"))))</f>
        <v/>
      </c>
      <c r="U850" s="13">
        <f>IF($A850="","",$H850+$I850+$J850+$K850)</f>
        <v/>
      </c>
      <c r="V850" s="14">
        <f>IF($A850="","",DATE(YEAR($A850),MONTH($A850),1))</f>
        <v/>
      </c>
      <c r="W850" s="7">
        <f>IF($A850="","",$A850&amp;"|"&amp;$B850&amp;"|"&amp;$C850)</f>
        <v/>
      </c>
    </row>
    <row r="851">
      <c r="A851" s="12" t="n"/>
      <c r="B851" s="4" t="n"/>
      <c r="C851" s="4" t="n"/>
      <c r="D851" s="4" t="n"/>
      <c r="E851" s="4" t="n"/>
      <c r="F851" s="5" t="n"/>
      <c r="G851" s="5" t="n"/>
      <c r="H851" s="5" t="n"/>
      <c r="I851" s="5" t="n"/>
      <c r="J851" s="5" t="n"/>
      <c r="K851" s="5" t="n"/>
      <c r="L851" s="5" t="n"/>
      <c r="M851" s="13">
        <f>IF($A851="","",SUMIFS('Petty expenses'!$E$3:$E$1002,'Petty expenses'!$A$3:$A$1002,$A851,'Petty expenses'!$B$3:$B$1002,$B851,'Petty expenses'!$C$3:$C$1002,$C851))</f>
        <v/>
      </c>
      <c r="N851" s="13">
        <f>IF($A851="","",$F851+$H851-$M851)</f>
        <v/>
      </c>
      <c r="O851" s="5" t="n"/>
      <c r="P851" s="13">
        <f>IF(OR($A851="",$O851=""),"",$O851-$N851)</f>
        <v/>
      </c>
      <c r="Q851" s="4" t="n"/>
      <c r="R851" s="5" t="n"/>
      <c r="S851" s="4" t="n"/>
      <c r="T851" s="7">
        <f>IF(OR($A851="",$O851=""),"",IF($P851=0,"Balanced",IF($Q851="","Reason needed",IF($P851&lt;0,"Short","Over"))))</f>
        <v/>
      </c>
      <c r="U851" s="13">
        <f>IF($A851="","",$H851+$I851+$J851+$K851)</f>
        <v/>
      </c>
      <c r="V851" s="14">
        <f>IF($A851="","",DATE(YEAR($A851),MONTH($A851),1))</f>
        <v/>
      </c>
      <c r="W851" s="7">
        <f>IF($A851="","",$A851&amp;"|"&amp;$B851&amp;"|"&amp;$C851)</f>
        <v/>
      </c>
    </row>
    <row r="852">
      <c r="A852" s="12" t="n"/>
      <c r="B852" s="4" t="n"/>
      <c r="C852" s="4" t="n"/>
      <c r="D852" s="4" t="n"/>
      <c r="E852" s="4" t="n"/>
      <c r="F852" s="5" t="n"/>
      <c r="G852" s="5" t="n"/>
      <c r="H852" s="5" t="n"/>
      <c r="I852" s="5" t="n"/>
      <c r="J852" s="5" t="n"/>
      <c r="K852" s="5" t="n"/>
      <c r="L852" s="5" t="n"/>
      <c r="M852" s="13">
        <f>IF($A852="","",SUMIFS('Petty expenses'!$E$3:$E$1002,'Petty expenses'!$A$3:$A$1002,$A852,'Petty expenses'!$B$3:$B$1002,$B852,'Petty expenses'!$C$3:$C$1002,$C852))</f>
        <v/>
      </c>
      <c r="N852" s="13">
        <f>IF($A852="","",$F852+$H852-$M852)</f>
        <v/>
      </c>
      <c r="O852" s="5" t="n"/>
      <c r="P852" s="13">
        <f>IF(OR($A852="",$O852=""),"",$O852-$N852)</f>
        <v/>
      </c>
      <c r="Q852" s="4" t="n"/>
      <c r="R852" s="5" t="n"/>
      <c r="S852" s="4" t="n"/>
      <c r="T852" s="7">
        <f>IF(OR($A852="",$O852=""),"",IF($P852=0,"Balanced",IF($Q852="","Reason needed",IF($P852&lt;0,"Short","Over"))))</f>
        <v/>
      </c>
      <c r="U852" s="13">
        <f>IF($A852="","",$H852+$I852+$J852+$K852)</f>
        <v/>
      </c>
      <c r="V852" s="14">
        <f>IF($A852="","",DATE(YEAR($A852),MONTH($A852),1))</f>
        <v/>
      </c>
      <c r="W852" s="7">
        <f>IF($A852="","",$A852&amp;"|"&amp;$B852&amp;"|"&amp;$C852)</f>
        <v/>
      </c>
    </row>
    <row r="853">
      <c r="A853" s="12" t="n"/>
      <c r="B853" s="4" t="n"/>
      <c r="C853" s="4" t="n"/>
      <c r="D853" s="4" t="n"/>
      <c r="E853" s="4" t="n"/>
      <c r="F853" s="5" t="n"/>
      <c r="G853" s="5" t="n"/>
      <c r="H853" s="5" t="n"/>
      <c r="I853" s="5" t="n"/>
      <c r="J853" s="5" t="n"/>
      <c r="K853" s="5" t="n"/>
      <c r="L853" s="5" t="n"/>
      <c r="M853" s="13">
        <f>IF($A853="","",SUMIFS('Petty expenses'!$E$3:$E$1002,'Petty expenses'!$A$3:$A$1002,$A853,'Petty expenses'!$B$3:$B$1002,$B853,'Petty expenses'!$C$3:$C$1002,$C853))</f>
        <v/>
      </c>
      <c r="N853" s="13">
        <f>IF($A853="","",$F853+$H853-$M853)</f>
        <v/>
      </c>
      <c r="O853" s="5" t="n"/>
      <c r="P853" s="13">
        <f>IF(OR($A853="",$O853=""),"",$O853-$N853)</f>
        <v/>
      </c>
      <c r="Q853" s="4" t="n"/>
      <c r="R853" s="5" t="n"/>
      <c r="S853" s="4" t="n"/>
      <c r="T853" s="7">
        <f>IF(OR($A853="",$O853=""),"",IF($P853=0,"Balanced",IF($Q853="","Reason needed",IF($P853&lt;0,"Short","Over"))))</f>
        <v/>
      </c>
      <c r="U853" s="13">
        <f>IF($A853="","",$H853+$I853+$J853+$K853)</f>
        <v/>
      </c>
      <c r="V853" s="14">
        <f>IF($A853="","",DATE(YEAR($A853),MONTH($A853),1))</f>
        <v/>
      </c>
      <c r="W853" s="7">
        <f>IF($A853="","",$A853&amp;"|"&amp;$B853&amp;"|"&amp;$C853)</f>
        <v/>
      </c>
    </row>
    <row r="854">
      <c r="A854" s="12" t="n"/>
      <c r="B854" s="4" t="n"/>
      <c r="C854" s="4" t="n"/>
      <c r="D854" s="4" t="n"/>
      <c r="E854" s="4" t="n"/>
      <c r="F854" s="5" t="n"/>
      <c r="G854" s="5" t="n"/>
      <c r="H854" s="5" t="n"/>
      <c r="I854" s="5" t="n"/>
      <c r="J854" s="5" t="n"/>
      <c r="K854" s="5" t="n"/>
      <c r="L854" s="5" t="n"/>
      <c r="M854" s="13">
        <f>IF($A854="","",SUMIFS('Petty expenses'!$E$3:$E$1002,'Petty expenses'!$A$3:$A$1002,$A854,'Petty expenses'!$B$3:$B$1002,$B854,'Petty expenses'!$C$3:$C$1002,$C854))</f>
        <v/>
      </c>
      <c r="N854" s="13">
        <f>IF($A854="","",$F854+$H854-$M854)</f>
        <v/>
      </c>
      <c r="O854" s="5" t="n"/>
      <c r="P854" s="13">
        <f>IF(OR($A854="",$O854=""),"",$O854-$N854)</f>
        <v/>
      </c>
      <c r="Q854" s="4" t="n"/>
      <c r="R854" s="5" t="n"/>
      <c r="S854" s="4" t="n"/>
      <c r="T854" s="7">
        <f>IF(OR($A854="",$O854=""),"",IF($P854=0,"Balanced",IF($Q854="","Reason needed",IF($P854&lt;0,"Short","Over"))))</f>
        <v/>
      </c>
      <c r="U854" s="13">
        <f>IF($A854="","",$H854+$I854+$J854+$K854)</f>
        <v/>
      </c>
      <c r="V854" s="14">
        <f>IF($A854="","",DATE(YEAR($A854),MONTH($A854),1))</f>
        <v/>
      </c>
      <c r="W854" s="7">
        <f>IF($A854="","",$A854&amp;"|"&amp;$B854&amp;"|"&amp;$C854)</f>
        <v/>
      </c>
    </row>
    <row r="855">
      <c r="A855" s="12" t="n"/>
      <c r="B855" s="4" t="n"/>
      <c r="C855" s="4" t="n"/>
      <c r="D855" s="4" t="n"/>
      <c r="E855" s="4" t="n"/>
      <c r="F855" s="5" t="n"/>
      <c r="G855" s="5" t="n"/>
      <c r="H855" s="5" t="n"/>
      <c r="I855" s="5" t="n"/>
      <c r="J855" s="5" t="n"/>
      <c r="K855" s="5" t="n"/>
      <c r="L855" s="5" t="n"/>
      <c r="M855" s="13">
        <f>IF($A855="","",SUMIFS('Petty expenses'!$E$3:$E$1002,'Petty expenses'!$A$3:$A$1002,$A855,'Petty expenses'!$B$3:$B$1002,$B855,'Petty expenses'!$C$3:$C$1002,$C855))</f>
        <v/>
      </c>
      <c r="N855" s="13">
        <f>IF($A855="","",$F855+$H855-$M855)</f>
        <v/>
      </c>
      <c r="O855" s="5" t="n"/>
      <c r="P855" s="13">
        <f>IF(OR($A855="",$O855=""),"",$O855-$N855)</f>
        <v/>
      </c>
      <c r="Q855" s="4" t="n"/>
      <c r="R855" s="5" t="n"/>
      <c r="S855" s="4" t="n"/>
      <c r="T855" s="7">
        <f>IF(OR($A855="",$O855=""),"",IF($P855=0,"Balanced",IF($Q855="","Reason needed",IF($P855&lt;0,"Short","Over"))))</f>
        <v/>
      </c>
      <c r="U855" s="13">
        <f>IF($A855="","",$H855+$I855+$J855+$K855)</f>
        <v/>
      </c>
      <c r="V855" s="14">
        <f>IF($A855="","",DATE(YEAR($A855),MONTH($A855),1))</f>
        <v/>
      </c>
      <c r="W855" s="7">
        <f>IF($A855="","",$A855&amp;"|"&amp;$B855&amp;"|"&amp;$C855)</f>
        <v/>
      </c>
    </row>
    <row r="856">
      <c r="A856" s="12" t="n"/>
      <c r="B856" s="4" t="n"/>
      <c r="C856" s="4" t="n"/>
      <c r="D856" s="4" t="n"/>
      <c r="E856" s="4" t="n"/>
      <c r="F856" s="5" t="n"/>
      <c r="G856" s="5" t="n"/>
      <c r="H856" s="5" t="n"/>
      <c r="I856" s="5" t="n"/>
      <c r="J856" s="5" t="n"/>
      <c r="K856" s="5" t="n"/>
      <c r="L856" s="5" t="n"/>
      <c r="M856" s="13">
        <f>IF($A856="","",SUMIFS('Petty expenses'!$E$3:$E$1002,'Petty expenses'!$A$3:$A$1002,$A856,'Petty expenses'!$B$3:$B$1002,$B856,'Petty expenses'!$C$3:$C$1002,$C856))</f>
        <v/>
      </c>
      <c r="N856" s="13">
        <f>IF($A856="","",$F856+$H856-$M856)</f>
        <v/>
      </c>
      <c r="O856" s="5" t="n"/>
      <c r="P856" s="13">
        <f>IF(OR($A856="",$O856=""),"",$O856-$N856)</f>
        <v/>
      </c>
      <c r="Q856" s="4" t="n"/>
      <c r="R856" s="5" t="n"/>
      <c r="S856" s="4" t="n"/>
      <c r="T856" s="7">
        <f>IF(OR($A856="",$O856=""),"",IF($P856=0,"Balanced",IF($Q856="","Reason needed",IF($P856&lt;0,"Short","Over"))))</f>
        <v/>
      </c>
      <c r="U856" s="13">
        <f>IF($A856="","",$H856+$I856+$J856+$K856)</f>
        <v/>
      </c>
      <c r="V856" s="14">
        <f>IF($A856="","",DATE(YEAR($A856),MONTH($A856),1))</f>
        <v/>
      </c>
      <c r="W856" s="7">
        <f>IF($A856="","",$A856&amp;"|"&amp;$B856&amp;"|"&amp;$C856)</f>
        <v/>
      </c>
    </row>
    <row r="857">
      <c r="A857" s="12" t="n"/>
      <c r="B857" s="4" t="n"/>
      <c r="C857" s="4" t="n"/>
      <c r="D857" s="4" t="n"/>
      <c r="E857" s="4" t="n"/>
      <c r="F857" s="5" t="n"/>
      <c r="G857" s="5" t="n"/>
      <c r="H857" s="5" t="n"/>
      <c r="I857" s="5" t="n"/>
      <c r="J857" s="5" t="n"/>
      <c r="K857" s="5" t="n"/>
      <c r="L857" s="5" t="n"/>
      <c r="M857" s="13">
        <f>IF($A857="","",SUMIFS('Petty expenses'!$E$3:$E$1002,'Petty expenses'!$A$3:$A$1002,$A857,'Petty expenses'!$B$3:$B$1002,$B857,'Petty expenses'!$C$3:$C$1002,$C857))</f>
        <v/>
      </c>
      <c r="N857" s="13">
        <f>IF($A857="","",$F857+$H857-$M857)</f>
        <v/>
      </c>
      <c r="O857" s="5" t="n"/>
      <c r="P857" s="13">
        <f>IF(OR($A857="",$O857=""),"",$O857-$N857)</f>
        <v/>
      </c>
      <c r="Q857" s="4" t="n"/>
      <c r="R857" s="5" t="n"/>
      <c r="S857" s="4" t="n"/>
      <c r="T857" s="7">
        <f>IF(OR($A857="",$O857=""),"",IF($P857=0,"Balanced",IF($Q857="","Reason needed",IF($P857&lt;0,"Short","Over"))))</f>
        <v/>
      </c>
      <c r="U857" s="13">
        <f>IF($A857="","",$H857+$I857+$J857+$K857)</f>
        <v/>
      </c>
      <c r="V857" s="14">
        <f>IF($A857="","",DATE(YEAR($A857),MONTH($A857),1))</f>
        <v/>
      </c>
      <c r="W857" s="7">
        <f>IF($A857="","",$A857&amp;"|"&amp;$B857&amp;"|"&amp;$C857)</f>
        <v/>
      </c>
    </row>
    <row r="858">
      <c r="A858" s="12" t="n"/>
      <c r="B858" s="4" t="n"/>
      <c r="C858" s="4" t="n"/>
      <c r="D858" s="4" t="n"/>
      <c r="E858" s="4" t="n"/>
      <c r="F858" s="5" t="n"/>
      <c r="G858" s="5" t="n"/>
      <c r="H858" s="5" t="n"/>
      <c r="I858" s="5" t="n"/>
      <c r="J858" s="5" t="n"/>
      <c r="K858" s="5" t="n"/>
      <c r="L858" s="5" t="n"/>
      <c r="M858" s="13">
        <f>IF($A858="","",SUMIFS('Petty expenses'!$E$3:$E$1002,'Petty expenses'!$A$3:$A$1002,$A858,'Petty expenses'!$B$3:$B$1002,$B858,'Petty expenses'!$C$3:$C$1002,$C858))</f>
        <v/>
      </c>
      <c r="N858" s="13">
        <f>IF($A858="","",$F858+$H858-$M858)</f>
        <v/>
      </c>
      <c r="O858" s="5" t="n"/>
      <c r="P858" s="13">
        <f>IF(OR($A858="",$O858=""),"",$O858-$N858)</f>
        <v/>
      </c>
      <c r="Q858" s="4" t="n"/>
      <c r="R858" s="5" t="n"/>
      <c r="S858" s="4" t="n"/>
      <c r="T858" s="7">
        <f>IF(OR($A858="",$O858=""),"",IF($P858=0,"Balanced",IF($Q858="","Reason needed",IF($P858&lt;0,"Short","Over"))))</f>
        <v/>
      </c>
      <c r="U858" s="13">
        <f>IF($A858="","",$H858+$I858+$J858+$K858)</f>
        <v/>
      </c>
      <c r="V858" s="14">
        <f>IF($A858="","",DATE(YEAR($A858),MONTH($A858),1))</f>
        <v/>
      </c>
      <c r="W858" s="7">
        <f>IF($A858="","",$A858&amp;"|"&amp;$B858&amp;"|"&amp;$C858)</f>
        <v/>
      </c>
    </row>
    <row r="859">
      <c r="A859" s="12" t="n"/>
      <c r="B859" s="4" t="n"/>
      <c r="C859" s="4" t="n"/>
      <c r="D859" s="4" t="n"/>
      <c r="E859" s="4" t="n"/>
      <c r="F859" s="5" t="n"/>
      <c r="G859" s="5" t="n"/>
      <c r="H859" s="5" t="n"/>
      <c r="I859" s="5" t="n"/>
      <c r="J859" s="5" t="n"/>
      <c r="K859" s="5" t="n"/>
      <c r="L859" s="5" t="n"/>
      <c r="M859" s="13">
        <f>IF($A859="","",SUMIFS('Petty expenses'!$E$3:$E$1002,'Petty expenses'!$A$3:$A$1002,$A859,'Petty expenses'!$B$3:$B$1002,$B859,'Petty expenses'!$C$3:$C$1002,$C859))</f>
        <v/>
      </c>
      <c r="N859" s="13">
        <f>IF($A859="","",$F859+$H859-$M859)</f>
        <v/>
      </c>
      <c r="O859" s="5" t="n"/>
      <c r="P859" s="13">
        <f>IF(OR($A859="",$O859=""),"",$O859-$N859)</f>
        <v/>
      </c>
      <c r="Q859" s="4" t="n"/>
      <c r="R859" s="5" t="n"/>
      <c r="S859" s="4" t="n"/>
      <c r="T859" s="7">
        <f>IF(OR($A859="",$O859=""),"",IF($P859=0,"Balanced",IF($Q859="","Reason needed",IF($P859&lt;0,"Short","Over"))))</f>
        <v/>
      </c>
      <c r="U859" s="13">
        <f>IF($A859="","",$H859+$I859+$J859+$K859)</f>
        <v/>
      </c>
      <c r="V859" s="14">
        <f>IF($A859="","",DATE(YEAR($A859),MONTH($A859),1))</f>
        <v/>
      </c>
      <c r="W859" s="7">
        <f>IF($A859="","",$A859&amp;"|"&amp;$B859&amp;"|"&amp;$C859)</f>
        <v/>
      </c>
    </row>
    <row r="860">
      <c r="A860" s="12" t="n"/>
      <c r="B860" s="4" t="n"/>
      <c r="C860" s="4" t="n"/>
      <c r="D860" s="4" t="n"/>
      <c r="E860" s="4" t="n"/>
      <c r="F860" s="5" t="n"/>
      <c r="G860" s="5" t="n"/>
      <c r="H860" s="5" t="n"/>
      <c r="I860" s="5" t="n"/>
      <c r="J860" s="5" t="n"/>
      <c r="K860" s="5" t="n"/>
      <c r="L860" s="5" t="n"/>
      <c r="M860" s="13">
        <f>IF($A860="","",SUMIFS('Petty expenses'!$E$3:$E$1002,'Petty expenses'!$A$3:$A$1002,$A860,'Petty expenses'!$B$3:$B$1002,$B860,'Petty expenses'!$C$3:$C$1002,$C860))</f>
        <v/>
      </c>
      <c r="N860" s="13">
        <f>IF($A860="","",$F860+$H860-$M860)</f>
        <v/>
      </c>
      <c r="O860" s="5" t="n"/>
      <c r="P860" s="13">
        <f>IF(OR($A860="",$O860=""),"",$O860-$N860)</f>
        <v/>
      </c>
      <c r="Q860" s="4" t="n"/>
      <c r="R860" s="5" t="n"/>
      <c r="S860" s="4" t="n"/>
      <c r="T860" s="7">
        <f>IF(OR($A860="",$O860=""),"",IF($P860=0,"Balanced",IF($Q860="","Reason needed",IF($P860&lt;0,"Short","Over"))))</f>
        <v/>
      </c>
      <c r="U860" s="13">
        <f>IF($A860="","",$H860+$I860+$J860+$K860)</f>
        <v/>
      </c>
      <c r="V860" s="14">
        <f>IF($A860="","",DATE(YEAR($A860),MONTH($A860),1))</f>
        <v/>
      </c>
      <c r="W860" s="7">
        <f>IF($A860="","",$A860&amp;"|"&amp;$B860&amp;"|"&amp;$C860)</f>
        <v/>
      </c>
    </row>
    <row r="861">
      <c r="A861" s="12" t="n"/>
      <c r="B861" s="4" t="n"/>
      <c r="C861" s="4" t="n"/>
      <c r="D861" s="4" t="n"/>
      <c r="E861" s="4" t="n"/>
      <c r="F861" s="5" t="n"/>
      <c r="G861" s="5" t="n"/>
      <c r="H861" s="5" t="n"/>
      <c r="I861" s="5" t="n"/>
      <c r="J861" s="5" t="n"/>
      <c r="K861" s="5" t="n"/>
      <c r="L861" s="5" t="n"/>
      <c r="M861" s="13">
        <f>IF($A861="","",SUMIFS('Petty expenses'!$E$3:$E$1002,'Petty expenses'!$A$3:$A$1002,$A861,'Petty expenses'!$B$3:$B$1002,$B861,'Petty expenses'!$C$3:$C$1002,$C861))</f>
        <v/>
      </c>
      <c r="N861" s="13">
        <f>IF($A861="","",$F861+$H861-$M861)</f>
        <v/>
      </c>
      <c r="O861" s="5" t="n"/>
      <c r="P861" s="13">
        <f>IF(OR($A861="",$O861=""),"",$O861-$N861)</f>
        <v/>
      </c>
      <c r="Q861" s="4" t="n"/>
      <c r="R861" s="5" t="n"/>
      <c r="S861" s="4" t="n"/>
      <c r="T861" s="7">
        <f>IF(OR($A861="",$O861=""),"",IF($P861=0,"Balanced",IF($Q861="","Reason needed",IF($P861&lt;0,"Short","Over"))))</f>
        <v/>
      </c>
      <c r="U861" s="13">
        <f>IF($A861="","",$H861+$I861+$J861+$K861)</f>
        <v/>
      </c>
      <c r="V861" s="14">
        <f>IF($A861="","",DATE(YEAR($A861),MONTH($A861),1))</f>
        <v/>
      </c>
      <c r="W861" s="7">
        <f>IF($A861="","",$A861&amp;"|"&amp;$B861&amp;"|"&amp;$C861)</f>
        <v/>
      </c>
    </row>
    <row r="862">
      <c r="A862" s="12" t="n"/>
      <c r="B862" s="4" t="n"/>
      <c r="C862" s="4" t="n"/>
      <c r="D862" s="4" t="n"/>
      <c r="E862" s="4" t="n"/>
      <c r="F862" s="5" t="n"/>
      <c r="G862" s="5" t="n"/>
      <c r="H862" s="5" t="n"/>
      <c r="I862" s="5" t="n"/>
      <c r="J862" s="5" t="n"/>
      <c r="K862" s="5" t="n"/>
      <c r="L862" s="5" t="n"/>
      <c r="M862" s="13">
        <f>IF($A862="","",SUMIFS('Petty expenses'!$E$3:$E$1002,'Petty expenses'!$A$3:$A$1002,$A862,'Petty expenses'!$B$3:$B$1002,$B862,'Petty expenses'!$C$3:$C$1002,$C862))</f>
        <v/>
      </c>
      <c r="N862" s="13">
        <f>IF($A862="","",$F862+$H862-$M862)</f>
        <v/>
      </c>
      <c r="O862" s="5" t="n"/>
      <c r="P862" s="13">
        <f>IF(OR($A862="",$O862=""),"",$O862-$N862)</f>
        <v/>
      </c>
      <c r="Q862" s="4" t="n"/>
      <c r="R862" s="5" t="n"/>
      <c r="S862" s="4" t="n"/>
      <c r="T862" s="7">
        <f>IF(OR($A862="",$O862=""),"",IF($P862=0,"Balanced",IF($Q862="","Reason needed",IF($P862&lt;0,"Short","Over"))))</f>
        <v/>
      </c>
      <c r="U862" s="13">
        <f>IF($A862="","",$H862+$I862+$J862+$K862)</f>
        <v/>
      </c>
      <c r="V862" s="14">
        <f>IF($A862="","",DATE(YEAR($A862),MONTH($A862),1))</f>
        <v/>
      </c>
      <c r="W862" s="7">
        <f>IF($A862="","",$A862&amp;"|"&amp;$B862&amp;"|"&amp;$C862)</f>
        <v/>
      </c>
    </row>
    <row r="863">
      <c r="A863" s="12" t="n"/>
      <c r="B863" s="4" t="n"/>
      <c r="C863" s="4" t="n"/>
      <c r="D863" s="4" t="n"/>
      <c r="E863" s="4" t="n"/>
      <c r="F863" s="5" t="n"/>
      <c r="G863" s="5" t="n"/>
      <c r="H863" s="5" t="n"/>
      <c r="I863" s="5" t="n"/>
      <c r="J863" s="5" t="n"/>
      <c r="K863" s="5" t="n"/>
      <c r="L863" s="5" t="n"/>
      <c r="M863" s="13">
        <f>IF($A863="","",SUMIFS('Petty expenses'!$E$3:$E$1002,'Petty expenses'!$A$3:$A$1002,$A863,'Petty expenses'!$B$3:$B$1002,$B863,'Petty expenses'!$C$3:$C$1002,$C863))</f>
        <v/>
      </c>
      <c r="N863" s="13">
        <f>IF($A863="","",$F863+$H863-$M863)</f>
        <v/>
      </c>
      <c r="O863" s="5" t="n"/>
      <c r="P863" s="13">
        <f>IF(OR($A863="",$O863=""),"",$O863-$N863)</f>
        <v/>
      </c>
      <c r="Q863" s="4" t="n"/>
      <c r="R863" s="5" t="n"/>
      <c r="S863" s="4" t="n"/>
      <c r="T863" s="7">
        <f>IF(OR($A863="",$O863=""),"",IF($P863=0,"Balanced",IF($Q863="","Reason needed",IF($P863&lt;0,"Short","Over"))))</f>
        <v/>
      </c>
      <c r="U863" s="13">
        <f>IF($A863="","",$H863+$I863+$J863+$K863)</f>
        <v/>
      </c>
      <c r="V863" s="14">
        <f>IF($A863="","",DATE(YEAR($A863),MONTH($A863),1))</f>
        <v/>
      </c>
      <c r="W863" s="7">
        <f>IF($A863="","",$A863&amp;"|"&amp;$B863&amp;"|"&amp;$C863)</f>
        <v/>
      </c>
    </row>
    <row r="864">
      <c r="A864" s="12" t="n"/>
      <c r="B864" s="4" t="n"/>
      <c r="C864" s="4" t="n"/>
      <c r="D864" s="4" t="n"/>
      <c r="E864" s="4" t="n"/>
      <c r="F864" s="5" t="n"/>
      <c r="G864" s="5" t="n"/>
      <c r="H864" s="5" t="n"/>
      <c r="I864" s="5" t="n"/>
      <c r="J864" s="5" t="n"/>
      <c r="K864" s="5" t="n"/>
      <c r="L864" s="5" t="n"/>
      <c r="M864" s="13">
        <f>IF($A864="","",SUMIFS('Petty expenses'!$E$3:$E$1002,'Petty expenses'!$A$3:$A$1002,$A864,'Petty expenses'!$B$3:$B$1002,$B864,'Petty expenses'!$C$3:$C$1002,$C864))</f>
        <v/>
      </c>
      <c r="N864" s="13">
        <f>IF($A864="","",$F864+$H864-$M864)</f>
        <v/>
      </c>
      <c r="O864" s="5" t="n"/>
      <c r="P864" s="13">
        <f>IF(OR($A864="",$O864=""),"",$O864-$N864)</f>
        <v/>
      </c>
      <c r="Q864" s="4" t="n"/>
      <c r="R864" s="5" t="n"/>
      <c r="S864" s="4" t="n"/>
      <c r="T864" s="7">
        <f>IF(OR($A864="",$O864=""),"",IF($P864=0,"Balanced",IF($Q864="","Reason needed",IF($P864&lt;0,"Short","Over"))))</f>
        <v/>
      </c>
      <c r="U864" s="13">
        <f>IF($A864="","",$H864+$I864+$J864+$K864)</f>
        <v/>
      </c>
      <c r="V864" s="14">
        <f>IF($A864="","",DATE(YEAR($A864),MONTH($A864),1))</f>
        <v/>
      </c>
      <c r="W864" s="7">
        <f>IF($A864="","",$A864&amp;"|"&amp;$B864&amp;"|"&amp;$C864)</f>
        <v/>
      </c>
    </row>
    <row r="865">
      <c r="A865" s="12" t="n"/>
      <c r="B865" s="4" t="n"/>
      <c r="C865" s="4" t="n"/>
      <c r="D865" s="4" t="n"/>
      <c r="E865" s="4" t="n"/>
      <c r="F865" s="5" t="n"/>
      <c r="G865" s="5" t="n"/>
      <c r="H865" s="5" t="n"/>
      <c r="I865" s="5" t="n"/>
      <c r="J865" s="5" t="n"/>
      <c r="K865" s="5" t="n"/>
      <c r="L865" s="5" t="n"/>
      <c r="M865" s="13">
        <f>IF($A865="","",SUMIFS('Petty expenses'!$E$3:$E$1002,'Petty expenses'!$A$3:$A$1002,$A865,'Petty expenses'!$B$3:$B$1002,$B865,'Petty expenses'!$C$3:$C$1002,$C865))</f>
        <v/>
      </c>
      <c r="N865" s="13">
        <f>IF($A865="","",$F865+$H865-$M865)</f>
        <v/>
      </c>
      <c r="O865" s="5" t="n"/>
      <c r="P865" s="13">
        <f>IF(OR($A865="",$O865=""),"",$O865-$N865)</f>
        <v/>
      </c>
      <c r="Q865" s="4" t="n"/>
      <c r="R865" s="5" t="n"/>
      <c r="S865" s="4" t="n"/>
      <c r="T865" s="7">
        <f>IF(OR($A865="",$O865=""),"",IF($P865=0,"Balanced",IF($Q865="","Reason needed",IF($P865&lt;0,"Short","Over"))))</f>
        <v/>
      </c>
      <c r="U865" s="13">
        <f>IF($A865="","",$H865+$I865+$J865+$K865)</f>
        <v/>
      </c>
      <c r="V865" s="14">
        <f>IF($A865="","",DATE(YEAR($A865),MONTH($A865),1))</f>
        <v/>
      </c>
      <c r="W865" s="7">
        <f>IF($A865="","",$A865&amp;"|"&amp;$B865&amp;"|"&amp;$C865)</f>
        <v/>
      </c>
    </row>
    <row r="866">
      <c r="A866" s="12" t="n"/>
      <c r="B866" s="4" t="n"/>
      <c r="C866" s="4" t="n"/>
      <c r="D866" s="4" t="n"/>
      <c r="E866" s="4" t="n"/>
      <c r="F866" s="5" t="n"/>
      <c r="G866" s="5" t="n"/>
      <c r="H866" s="5" t="n"/>
      <c r="I866" s="5" t="n"/>
      <c r="J866" s="5" t="n"/>
      <c r="K866" s="5" t="n"/>
      <c r="L866" s="5" t="n"/>
      <c r="M866" s="13">
        <f>IF($A866="","",SUMIFS('Petty expenses'!$E$3:$E$1002,'Petty expenses'!$A$3:$A$1002,$A866,'Petty expenses'!$B$3:$B$1002,$B866,'Petty expenses'!$C$3:$C$1002,$C866))</f>
        <v/>
      </c>
      <c r="N866" s="13">
        <f>IF($A866="","",$F866+$H866-$M866)</f>
        <v/>
      </c>
      <c r="O866" s="5" t="n"/>
      <c r="P866" s="13">
        <f>IF(OR($A866="",$O866=""),"",$O866-$N866)</f>
        <v/>
      </c>
      <c r="Q866" s="4" t="n"/>
      <c r="R866" s="5" t="n"/>
      <c r="S866" s="4" t="n"/>
      <c r="T866" s="7">
        <f>IF(OR($A866="",$O866=""),"",IF($P866=0,"Balanced",IF($Q866="","Reason needed",IF($P866&lt;0,"Short","Over"))))</f>
        <v/>
      </c>
      <c r="U866" s="13">
        <f>IF($A866="","",$H866+$I866+$J866+$K866)</f>
        <v/>
      </c>
      <c r="V866" s="14">
        <f>IF($A866="","",DATE(YEAR($A866),MONTH($A866),1))</f>
        <v/>
      </c>
      <c r="W866" s="7">
        <f>IF($A866="","",$A866&amp;"|"&amp;$B866&amp;"|"&amp;$C866)</f>
        <v/>
      </c>
    </row>
    <row r="867">
      <c r="A867" s="12" t="n"/>
      <c r="B867" s="4" t="n"/>
      <c r="C867" s="4" t="n"/>
      <c r="D867" s="4" t="n"/>
      <c r="E867" s="4" t="n"/>
      <c r="F867" s="5" t="n"/>
      <c r="G867" s="5" t="n"/>
      <c r="H867" s="5" t="n"/>
      <c r="I867" s="5" t="n"/>
      <c r="J867" s="5" t="n"/>
      <c r="K867" s="5" t="n"/>
      <c r="L867" s="5" t="n"/>
      <c r="M867" s="13">
        <f>IF($A867="","",SUMIFS('Petty expenses'!$E$3:$E$1002,'Petty expenses'!$A$3:$A$1002,$A867,'Petty expenses'!$B$3:$B$1002,$B867,'Petty expenses'!$C$3:$C$1002,$C867))</f>
        <v/>
      </c>
      <c r="N867" s="13">
        <f>IF($A867="","",$F867+$H867-$M867)</f>
        <v/>
      </c>
      <c r="O867" s="5" t="n"/>
      <c r="P867" s="13">
        <f>IF(OR($A867="",$O867=""),"",$O867-$N867)</f>
        <v/>
      </c>
      <c r="Q867" s="4" t="n"/>
      <c r="R867" s="5" t="n"/>
      <c r="S867" s="4" t="n"/>
      <c r="T867" s="7">
        <f>IF(OR($A867="",$O867=""),"",IF($P867=0,"Balanced",IF($Q867="","Reason needed",IF($P867&lt;0,"Short","Over"))))</f>
        <v/>
      </c>
      <c r="U867" s="13">
        <f>IF($A867="","",$H867+$I867+$J867+$K867)</f>
        <v/>
      </c>
      <c r="V867" s="14">
        <f>IF($A867="","",DATE(YEAR($A867),MONTH($A867),1))</f>
        <v/>
      </c>
      <c r="W867" s="7">
        <f>IF($A867="","",$A867&amp;"|"&amp;$B867&amp;"|"&amp;$C867)</f>
        <v/>
      </c>
    </row>
    <row r="868">
      <c r="A868" s="12" t="n"/>
      <c r="B868" s="4" t="n"/>
      <c r="C868" s="4" t="n"/>
      <c r="D868" s="4" t="n"/>
      <c r="E868" s="4" t="n"/>
      <c r="F868" s="5" t="n"/>
      <c r="G868" s="5" t="n"/>
      <c r="H868" s="5" t="n"/>
      <c r="I868" s="5" t="n"/>
      <c r="J868" s="5" t="n"/>
      <c r="K868" s="5" t="n"/>
      <c r="L868" s="5" t="n"/>
      <c r="M868" s="13">
        <f>IF($A868="","",SUMIFS('Petty expenses'!$E$3:$E$1002,'Petty expenses'!$A$3:$A$1002,$A868,'Petty expenses'!$B$3:$B$1002,$B868,'Petty expenses'!$C$3:$C$1002,$C868))</f>
        <v/>
      </c>
      <c r="N868" s="13">
        <f>IF($A868="","",$F868+$H868-$M868)</f>
        <v/>
      </c>
      <c r="O868" s="5" t="n"/>
      <c r="P868" s="13">
        <f>IF(OR($A868="",$O868=""),"",$O868-$N868)</f>
        <v/>
      </c>
      <c r="Q868" s="4" t="n"/>
      <c r="R868" s="5" t="n"/>
      <c r="S868" s="4" t="n"/>
      <c r="T868" s="7">
        <f>IF(OR($A868="",$O868=""),"",IF($P868=0,"Balanced",IF($Q868="","Reason needed",IF($P868&lt;0,"Short","Over"))))</f>
        <v/>
      </c>
      <c r="U868" s="13">
        <f>IF($A868="","",$H868+$I868+$J868+$K868)</f>
        <v/>
      </c>
      <c r="V868" s="14">
        <f>IF($A868="","",DATE(YEAR($A868),MONTH($A868),1))</f>
        <v/>
      </c>
      <c r="W868" s="7">
        <f>IF($A868="","",$A868&amp;"|"&amp;$B868&amp;"|"&amp;$C868)</f>
        <v/>
      </c>
    </row>
    <row r="869">
      <c r="A869" s="12" t="n"/>
      <c r="B869" s="4" t="n"/>
      <c r="C869" s="4" t="n"/>
      <c r="D869" s="4" t="n"/>
      <c r="E869" s="4" t="n"/>
      <c r="F869" s="5" t="n"/>
      <c r="G869" s="5" t="n"/>
      <c r="H869" s="5" t="n"/>
      <c r="I869" s="5" t="n"/>
      <c r="J869" s="5" t="n"/>
      <c r="K869" s="5" t="n"/>
      <c r="L869" s="5" t="n"/>
      <c r="M869" s="13">
        <f>IF($A869="","",SUMIFS('Petty expenses'!$E$3:$E$1002,'Petty expenses'!$A$3:$A$1002,$A869,'Petty expenses'!$B$3:$B$1002,$B869,'Petty expenses'!$C$3:$C$1002,$C869))</f>
        <v/>
      </c>
      <c r="N869" s="13">
        <f>IF($A869="","",$F869+$H869-$M869)</f>
        <v/>
      </c>
      <c r="O869" s="5" t="n"/>
      <c r="P869" s="13">
        <f>IF(OR($A869="",$O869=""),"",$O869-$N869)</f>
        <v/>
      </c>
      <c r="Q869" s="4" t="n"/>
      <c r="R869" s="5" t="n"/>
      <c r="S869" s="4" t="n"/>
      <c r="T869" s="7">
        <f>IF(OR($A869="",$O869=""),"",IF($P869=0,"Balanced",IF($Q869="","Reason needed",IF($P869&lt;0,"Short","Over"))))</f>
        <v/>
      </c>
      <c r="U869" s="13">
        <f>IF($A869="","",$H869+$I869+$J869+$K869)</f>
        <v/>
      </c>
      <c r="V869" s="14">
        <f>IF($A869="","",DATE(YEAR($A869),MONTH($A869),1))</f>
        <v/>
      </c>
      <c r="W869" s="7">
        <f>IF($A869="","",$A869&amp;"|"&amp;$B869&amp;"|"&amp;$C869)</f>
        <v/>
      </c>
    </row>
    <row r="870">
      <c r="A870" s="12" t="n"/>
      <c r="B870" s="4" t="n"/>
      <c r="C870" s="4" t="n"/>
      <c r="D870" s="4" t="n"/>
      <c r="E870" s="4" t="n"/>
      <c r="F870" s="5" t="n"/>
      <c r="G870" s="5" t="n"/>
      <c r="H870" s="5" t="n"/>
      <c r="I870" s="5" t="n"/>
      <c r="J870" s="5" t="n"/>
      <c r="K870" s="5" t="n"/>
      <c r="L870" s="5" t="n"/>
      <c r="M870" s="13">
        <f>IF($A870="","",SUMIFS('Petty expenses'!$E$3:$E$1002,'Petty expenses'!$A$3:$A$1002,$A870,'Petty expenses'!$B$3:$B$1002,$B870,'Petty expenses'!$C$3:$C$1002,$C870))</f>
        <v/>
      </c>
      <c r="N870" s="13">
        <f>IF($A870="","",$F870+$H870-$M870)</f>
        <v/>
      </c>
      <c r="O870" s="5" t="n"/>
      <c r="P870" s="13">
        <f>IF(OR($A870="",$O870=""),"",$O870-$N870)</f>
        <v/>
      </c>
      <c r="Q870" s="4" t="n"/>
      <c r="R870" s="5" t="n"/>
      <c r="S870" s="4" t="n"/>
      <c r="T870" s="7">
        <f>IF(OR($A870="",$O870=""),"",IF($P870=0,"Balanced",IF($Q870="","Reason needed",IF($P870&lt;0,"Short","Over"))))</f>
        <v/>
      </c>
      <c r="U870" s="13">
        <f>IF($A870="","",$H870+$I870+$J870+$K870)</f>
        <v/>
      </c>
      <c r="V870" s="14">
        <f>IF($A870="","",DATE(YEAR($A870),MONTH($A870),1))</f>
        <v/>
      </c>
      <c r="W870" s="7">
        <f>IF($A870="","",$A870&amp;"|"&amp;$B870&amp;"|"&amp;$C870)</f>
        <v/>
      </c>
    </row>
    <row r="871">
      <c r="A871" s="12" t="n"/>
      <c r="B871" s="4" t="n"/>
      <c r="C871" s="4" t="n"/>
      <c r="D871" s="4" t="n"/>
      <c r="E871" s="4" t="n"/>
      <c r="F871" s="5" t="n"/>
      <c r="G871" s="5" t="n"/>
      <c r="H871" s="5" t="n"/>
      <c r="I871" s="5" t="n"/>
      <c r="J871" s="5" t="n"/>
      <c r="K871" s="5" t="n"/>
      <c r="L871" s="5" t="n"/>
      <c r="M871" s="13">
        <f>IF($A871="","",SUMIFS('Petty expenses'!$E$3:$E$1002,'Petty expenses'!$A$3:$A$1002,$A871,'Petty expenses'!$B$3:$B$1002,$B871,'Petty expenses'!$C$3:$C$1002,$C871))</f>
        <v/>
      </c>
      <c r="N871" s="13">
        <f>IF($A871="","",$F871+$H871-$M871)</f>
        <v/>
      </c>
      <c r="O871" s="5" t="n"/>
      <c r="P871" s="13">
        <f>IF(OR($A871="",$O871=""),"",$O871-$N871)</f>
        <v/>
      </c>
      <c r="Q871" s="4" t="n"/>
      <c r="R871" s="5" t="n"/>
      <c r="S871" s="4" t="n"/>
      <c r="T871" s="7">
        <f>IF(OR($A871="",$O871=""),"",IF($P871=0,"Balanced",IF($Q871="","Reason needed",IF($P871&lt;0,"Short","Over"))))</f>
        <v/>
      </c>
      <c r="U871" s="13">
        <f>IF($A871="","",$H871+$I871+$J871+$K871)</f>
        <v/>
      </c>
      <c r="V871" s="14">
        <f>IF($A871="","",DATE(YEAR($A871),MONTH($A871),1))</f>
        <v/>
      </c>
      <c r="W871" s="7">
        <f>IF($A871="","",$A871&amp;"|"&amp;$B871&amp;"|"&amp;$C871)</f>
        <v/>
      </c>
    </row>
    <row r="872">
      <c r="A872" s="12" t="n"/>
      <c r="B872" s="4" t="n"/>
      <c r="C872" s="4" t="n"/>
      <c r="D872" s="4" t="n"/>
      <c r="E872" s="4" t="n"/>
      <c r="F872" s="5" t="n"/>
      <c r="G872" s="5" t="n"/>
      <c r="H872" s="5" t="n"/>
      <c r="I872" s="5" t="n"/>
      <c r="J872" s="5" t="n"/>
      <c r="K872" s="5" t="n"/>
      <c r="L872" s="5" t="n"/>
      <c r="M872" s="13">
        <f>IF($A872="","",SUMIFS('Petty expenses'!$E$3:$E$1002,'Petty expenses'!$A$3:$A$1002,$A872,'Petty expenses'!$B$3:$B$1002,$B872,'Petty expenses'!$C$3:$C$1002,$C872))</f>
        <v/>
      </c>
      <c r="N872" s="13">
        <f>IF($A872="","",$F872+$H872-$M872)</f>
        <v/>
      </c>
      <c r="O872" s="5" t="n"/>
      <c r="P872" s="13">
        <f>IF(OR($A872="",$O872=""),"",$O872-$N872)</f>
        <v/>
      </c>
      <c r="Q872" s="4" t="n"/>
      <c r="R872" s="5" t="n"/>
      <c r="S872" s="4" t="n"/>
      <c r="T872" s="7">
        <f>IF(OR($A872="",$O872=""),"",IF($P872=0,"Balanced",IF($Q872="","Reason needed",IF($P872&lt;0,"Short","Over"))))</f>
        <v/>
      </c>
      <c r="U872" s="13">
        <f>IF($A872="","",$H872+$I872+$J872+$K872)</f>
        <v/>
      </c>
      <c r="V872" s="14">
        <f>IF($A872="","",DATE(YEAR($A872),MONTH($A872),1))</f>
        <v/>
      </c>
      <c r="W872" s="7">
        <f>IF($A872="","",$A872&amp;"|"&amp;$B872&amp;"|"&amp;$C872)</f>
        <v/>
      </c>
    </row>
    <row r="873">
      <c r="A873" s="12" t="n"/>
      <c r="B873" s="4" t="n"/>
      <c r="C873" s="4" t="n"/>
      <c r="D873" s="4" t="n"/>
      <c r="E873" s="4" t="n"/>
      <c r="F873" s="5" t="n"/>
      <c r="G873" s="5" t="n"/>
      <c r="H873" s="5" t="n"/>
      <c r="I873" s="5" t="n"/>
      <c r="J873" s="5" t="n"/>
      <c r="K873" s="5" t="n"/>
      <c r="L873" s="5" t="n"/>
      <c r="M873" s="13">
        <f>IF($A873="","",SUMIFS('Petty expenses'!$E$3:$E$1002,'Petty expenses'!$A$3:$A$1002,$A873,'Petty expenses'!$B$3:$B$1002,$B873,'Petty expenses'!$C$3:$C$1002,$C873))</f>
        <v/>
      </c>
      <c r="N873" s="13">
        <f>IF($A873="","",$F873+$H873-$M873)</f>
        <v/>
      </c>
      <c r="O873" s="5" t="n"/>
      <c r="P873" s="13">
        <f>IF(OR($A873="",$O873=""),"",$O873-$N873)</f>
        <v/>
      </c>
      <c r="Q873" s="4" t="n"/>
      <c r="R873" s="5" t="n"/>
      <c r="S873" s="4" t="n"/>
      <c r="T873" s="7">
        <f>IF(OR($A873="",$O873=""),"",IF($P873=0,"Balanced",IF($Q873="","Reason needed",IF($P873&lt;0,"Short","Over"))))</f>
        <v/>
      </c>
      <c r="U873" s="13">
        <f>IF($A873="","",$H873+$I873+$J873+$K873)</f>
        <v/>
      </c>
      <c r="V873" s="14">
        <f>IF($A873="","",DATE(YEAR($A873),MONTH($A873),1))</f>
        <v/>
      </c>
      <c r="W873" s="7">
        <f>IF($A873="","",$A873&amp;"|"&amp;$B873&amp;"|"&amp;$C873)</f>
        <v/>
      </c>
    </row>
    <row r="874">
      <c r="A874" s="12" t="n"/>
      <c r="B874" s="4" t="n"/>
      <c r="C874" s="4" t="n"/>
      <c r="D874" s="4" t="n"/>
      <c r="E874" s="4" t="n"/>
      <c r="F874" s="5" t="n"/>
      <c r="G874" s="5" t="n"/>
      <c r="H874" s="5" t="n"/>
      <c r="I874" s="5" t="n"/>
      <c r="J874" s="5" t="n"/>
      <c r="K874" s="5" t="n"/>
      <c r="L874" s="5" t="n"/>
      <c r="M874" s="13">
        <f>IF($A874="","",SUMIFS('Petty expenses'!$E$3:$E$1002,'Petty expenses'!$A$3:$A$1002,$A874,'Petty expenses'!$B$3:$B$1002,$B874,'Petty expenses'!$C$3:$C$1002,$C874))</f>
        <v/>
      </c>
      <c r="N874" s="13">
        <f>IF($A874="","",$F874+$H874-$M874)</f>
        <v/>
      </c>
      <c r="O874" s="5" t="n"/>
      <c r="P874" s="13">
        <f>IF(OR($A874="",$O874=""),"",$O874-$N874)</f>
        <v/>
      </c>
      <c r="Q874" s="4" t="n"/>
      <c r="R874" s="5" t="n"/>
      <c r="S874" s="4" t="n"/>
      <c r="T874" s="7">
        <f>IF(OR($A874="",$O874=""),"",IF($P874=0,"Balanced",IF($Q874="","Reason needed",IF($P874&lt;0,"Short","Over"))))</f>
        <v/>
      </c>
      <c r="U874" s="13">
        <f>IF($A874="","",$H874+$I874+$J874+$K874)</f>
        <v/>
      </c>
      <c r="V874" s="14">
        <f>IF($A874="","",DATE(YEAR($A874),MONTH($A874),1))</f>
        <v/>
      </c>
      <c r="W874" s="7">
        <f>IF($A874="","",$A874&amp;"|"&amp;$B874&amp;"|"&amp;$C874)</f>
        <v/>
      </c>
    </row>
    <row r="875">
      <c r="A875" s="12" t="n"/>
      <c r="B875" s="4" t="n"/>
      <c r="C875" s="4" t="n"/>
      <c r="D875" s="4" t="n"/>
      <c r="E875" s="4" t="n"/>
      <c r="F875" s="5" t="n"/>
      <c r="G875" s="5" t="n"/>
      <c r="H875" s="5" t="n"/>
      <c r="I875" s="5" t="n"/>
      <c r="J875" s="5" t="n"/>
      <c r="K875" s="5" t="n"/>
      <c r="L875" s="5" t="n"/>
      <c r="M875" s="13">
        <f>IF($A875="","",SUMIFS('Petty expenses'!$E$3:$E$1002,'Petty expenses'!$A$3:$A$1002,$A875,'Petty expenses'!$B$3:$B$1002,$B875,'Petty expenses'!$C$3:$C$1002,$C875))</f>
        <v/>
      </c>
      <c r="N875" s="13">
        <f>IF($A875="","",$F875+$H875-$M875)</f>
        <v/>
      </c>
      <c r="O875" s="5" t="n"/>
      <c r="P875" s="13">
        <f>IF(OR($A875="",$O875=""),"",$O875-$N875)</f>
        <v/>
      </c>
      <c r="Q875" s="4" t="n"/>
      <c r="R875" s="5" t="n"/>
      <c r="S875" s="4" t="n"/>
      <c r="T875" s="7">
        <f>IF(OR($A875="",$O875=""),"",IF($P875=0,"Balanced",IF($Q875="","Reason needed",IF($P875&lt;0,"Short","Over"))))</f>
        <v/>
      </c>
      <c r="U875" s="13">
        <f>IF($A875="","",$H875+$I875+$J875+$K875)</f>
        <v/>
      </c>
      <c r="V875" s="14">
        <f>IF($A875="","",DATE(YEAR($A875),MONTH($A875),1))</f>
        <v/>
      </c>
      <c r="W875" s="7">
        <f>IF($A875="","",$A875&amp;"|"&amp;$B875&amp;"|"&amp;$C875)</f>
        <v/>
      </c>
    </row>
    <row r="876">
      <c r="A876" s="12" t="n"/>
      <c r="B876" s="4" t="n"/>
      <c r="C876" s="4" t="n"/>
      <c r="D876" s="4" t="n"/>
      <c r="E876" s="4" t="n"/>
      <c r="F876" s="5" t="n"/>
      <c r="G876" s="5" t="n"/>
      <c r="H876" s="5" t="n"/>
      <c r="I876" s="5" t="n"/>
      <c r="J876" s="5" t="n"/>
      <c r="K876" s="5" t="n"/>
      <c r="L876" s="5" t="n"/>
      <c r="M876" s="13">
        <f>IF($A876="","",SUMIFS('Petty expenses'!$E$3:$E$1002,'Petty expenses'!$A$3:$A$1002,$A876,'Petty expenses'!$B$3:$B$1002,$B876,'Petty expenses'!$C$3:$C$1002,$C876))</f>
        <v/>
      </c>
      <c r="N876" s="13">
        <f>IF($A876="","",$F876+$H876-$M876)</f>
        <v/>
      </c>
      <c r="O876" s="5" t="n"/>
      <c r="P876" s="13">
        <f>IF(OR($A876="",$O876=""),"",$O876-$N876)</f>
        <v/>
      </c>
      <c r="Q876" s="4" t="n"/>
      <c r="R876" s="5" t="n"/>
      <c r="S876" s="4" t="n"/>
      <c r="T876" s="7">
        <f>IF(OR($A876="",$O876=""),"",IF($P876=0,"Balanced",IF($Q876="","Reason needed",IF($P876&lt;0,"Short","Over"))))</f>
        <v/>
      </c>
      <c r="U876" s="13">
        <f>IF($A876="","",$H876+$I876+$J876+$K876)</f>
        <v/>
      </c>
      <c r="V876" s="14">
        <f>IF($A876="","",DATE(YEAR($A876),MONTH($A876),1))</f>
        <v/>
      </c>
      <c r="W876" s="7">
        <f>IF($A876="","",$A876&amp;"|"&amp;$B876&amp;"|"&amp;$C876)</f>
        <v/>
      </c>
    </row>
    <row r="877">
      <c r="A877" s="12" t="n"/>
      <c r="B877" s="4" t="n"/>
      <c r="C877" s="4" t="n"/>
      <c r="D877" s="4" t="n"/>
      <c r="E877" s="4" t="n"/>
      <c r="F877" s="5" t="n"/>
      <c r="G877" s="5" t="n"/>
      <c r="H877" s="5" t="n"/>
      <c r="I877" s="5" t="n"/>
      <c r="J877" s="5" t="n"/>
      <c r="K877" s="5" t="n"/>
      <c r="L877" s="5" t="n"/>
      <c r="M877" s="13">
        <f>IF($A877="","",SUMIFS('Petty expenses'!$E$3:$E$1002,'Petty expenses'!$A$3:$A$1002,$A877,'Petty expenses'!$B$3:$B$1002,$B877,'Petty expenses'!$C$3:$C$1002,$C877))</f>
        <v/>
      </c>
      <c r="N877" s="13">
        <f>IF($A877="","",$F877+$H877-$M877)</f>
        <v/>
      </c>
      <c r="O877" s="5" t="n"/>
      <c r="P877" s="13">
        <f>IF(OR($A877="",$O877=""),"",$O877-$N877)</f>
        <v/>
      </c>
      <c r="Q877" s="4" t="n"/>
      <c r="R877" s="5" t="n"/>
      <c r="S877" s="4" t="n"/>
      <c r="T877" s="7">
        <f>IF(OR($A877="",$O877=""),"",IF($P877=0,"Balanced",IF($Q877="","Reason needed",IF($P877&lt;0,"Short","Over"))))</f>
        <v/>
      </c>
      <c r="U877" s="13">
        <f>IF($A877="","",$H877+$I877+$J877+$K877)</f>
        <v/>
      </c>
      <c r="V877" s="14">
        <f>IF($A877="","",DATE(YEAR($A877),MONTH($A877),1))</f>
        <v/>
      </c>
      <c r="W877" s="7">
        <f>IF($A877="","",$A877&amp;"|"&amp;$B877&amp;"|"&amp;$C877)</f>
        <v/>
      </c>
    </row>
    <row r="878">
      <c r="A878" s="12" t="n"/>
      <c r="B878" s="4" t="n"/>
      <c r="C878" s="4" t="n"/>
      <c r="D878" s="4" t="n"/>
      <c r="E878" s="4" t="n"/>
      <c r="F878" s="5" t="n"/>
      <c r="G878" s="5" t="n"/>
      <c r="H878" s="5" t="n"/>
      <c r="I878" s="5" t="n"/>
      <c r="J878" s="5" t="n"/>
      <c r="K878" s="5" t="n"/>
      <c r="L878" s="5" t="n"/>
      <c r="M878" s="13">
        <f>IF($A878="","",SUMIFS('Petty expenses'!$E$3:$E$1002,'Petty expenses'!$A$3:$A$1002,$A878,'Petty expenses'!$B$3:$B$1002,$B878,'Petty expenses'!$C$3:$C$1002,$C878))</f>
        <v/>
      </c>
      <c r="N878" s="13">
        <f>IF($A878="","",$F878+$H878-$M878)</f>
        <v/>
      </c>
      <c r="O878" s="5" t="n"/>
      <c r="P878" s="13">
        <f>IF(OR($A878="",$O878=""),"",$O878-$N878)</f>
        <v/>
      </c>
      <c r="Q878" s="4" t="n"/>
      <c r="R878" s="5" t="n"/>
      <c r="S878" s="4" t="n"/>
      <c r="T878" s="7">
        <f>IF(OR($A878="",$O878=""),"",IF($P878=0,"Balanced",IF($Q878="","Reason needed",IF($P878&lt;0,"Short","Over"))))</f>
        <v/>
      </c>
      <c r="U878" s="13">
        <f>IF($A878="","",$H878+$I878+$J878+$K878)</f>
        <v/>
      </c>
      <c r="V878" s="14">
        <f>IF($A878="","",DATE(YEAR($A878),MONTH($A878),1))</f>
        <v/>
      </c>
      <c r="W878" s="7">
        <f>IF($A878="","",$A878&amp;"|"&amp;$B878&amp;"|"&amp;$C878)</f>
        <v/>
      </c>
    </row>
    <row r="879">
      <c r="A879" s="12" t="n"/>
      <c r="B879" s="4" t="n"/>
      <c r="C879" s="4" t="n"/>
      <c r="D879" s="4" t="n"/>
      <c r="E879" s="4" t="n"/>
      <c r="F879" s="5" t="n"/>
      <c r="G879" s="5" t="n"/>
      <c r="H879" s="5" t="n"/>
      <c r="I879" s="5" t="n"/>
      <c r="J879" s="5" t="n"/>
      <c r="K879" s="5" t="n"/>
      <c r="L879" s="5" t="n"/>
      <c r="M879" s="13">
        <f>IF($A879="","",SUMIFS('Petty expenses'!$E$3:$E$1002,'Petty expenses'!$A$3:$A$1002,$A879,'Petty expenses'!$B$3:$B$1002,$B879,'Petty expenses'!$C$3:$C$1002,$C879))</f>
        <v/>
      </c>
      <c r="N879" s="13">
        <f>IF($A879="","",$F879+$H879-$M879)</f>
        <v/>
      </c>
      <c r="O879" s="5" t="n"/>
      <c r="P879" s="13">
        <f>IF(OR($A879="",$O879=""),"",$O879-$N879)</f>
        <v/>
      </c>
      <c r="Q879" s="4" t="n"/>
      <c r="R879" s="5" t="n"/>
      <c r="S879" s="4" t="n"/>
      <c r="T879" s="7">
        <f>IF(OR($A879="",$O879=""),"",IF($P879=0,"Balanced",IF($Q879="","Reason needed",IF($P879&lt;0,"Short","Over"))))</f>
        <v/>
      </c>
      <c r="U879" s="13">
        <f>IF($A879="","",$H879+$I879+$J879+$K879)</f>
        <v/>
      </c>
      <c r="V879" s="14">
        <f>IF($A879="","",DATE(YEAR($A879),MONTH($A879),1))</f>
        <v/>
      </c>
      <c r="W879" s="7">
        <f>IF($A879="","",$A879&amp;"|"&amp;$B879&amp;"|"&amp;$C879)</f>
        <v/>
      </c>
    </row>
    <row r="880">
      <c r="A880" s="12" t="n"/>
      <c r="B880" s="4" t="n"/>
      <c r="C880" s="4" t="n"/>
      <c r="D880" s="4" t="n"/>
      <c r="E880" s="4" t="n"/>
      <c r="F880" s="5" t="n"/>
      <c r="G880" s="5" t="n"/>
      <c r="H880" s="5" t="n"/>
      <c r="I880" s="5" t="n"/>
      <c r="J880" s="5" t="n"/>
      <c r="K880" s="5" t="n"/>
      <c r="L880" s="5" t="n"/>
      <c r="M880" s="13">
        <f>IF($A880="","",SUMIFS('Petty expenses'!$E$3:$E$1002,'Petty expenses'!$A$3:$A$1002,$A880,'Petty expenses'!$B$3:$B$1002,$B880,'Petty expenses'!$C$3:$C$1002,$C880))</f>
        <v/>
      </c>
      <c r="N880" s="13">
        <f>IF($A880="","",$F880+$H880-$M880)</f>
        <v/>
      </c>
      <c r="O880" s="5" t="n"/>
      <c r="P880" s="13">
        <f>IF(OR($A880="",$O880=""),"",$O880-$N880)</f>
        <v/>
      </c>
      <c r="Q880" s="4" t="n"/>
      <c r="R880" s="5" t="n"/>
      <c r="S880" s="4" t="n"/>
      <c r="T880" s="7">
        <f>IF(OR($A880="",$O880=""),"",IF($P880=0,"Balanced",IF($Q880="","Reason needed",IF($P880&lt;0,"Short","Over"))))</f>
        <v/>
      </c>
      <c r="U880" s="13">
        <f>IF($A880="","",$H880+$I880+$J880+$K880)</f>
        <v/>
      </c>
      <c r="V880" s="14">
        <f>IF($A880="","",DATE(YEAR($A880),MONTH($A880),1))</f>
        <v/>
      </c>
      <c r="W880" s="7">
        <f>IF($A880="","",$A880&amp;"|"&amp;$B880&amp;"|"&amp;$C880)</f>
        <v/>
      </c>
    </row>
    <row r="881">
      <c r="A881" s="12" t="n"/>
      <c r="B881" s="4" t="n"/>
      <c r="C881" s="4" t="n"/>
      <c r="D881" s="4" t="n"/>
      <c r="E881" s="4" t="n"/>
      <c r="F881" s="5" t="n"/>
      <c r="G881" s="5" t="n"/>
      <c r="H881" s="5" t="n"/>
      <c r="I881" s="5" t="n"/>
      <c r="J881" s="5" t="n"/>
      <c r="K881" s="5" t="n"/>
      <c r="L881" s="5" t="n"/>
      <c r="M881" s="13">
        <f>IF($A881="","",SUMIFS('Petty expenses'!$E$3:$E$1002,'Petty expenses'!$A$3:$A$1002,$A881,'Petty expenses'!$B$3:$B$1002,$B881,'Petty expenses'!$C$3:$C$1002,$C881))</f>
        <v/>
      </c>
      <c r="N881" s="13">
        <f>IF($A881="","",$F881+$H881-$M881)</f>
        <v/>
      </c>
      <c r="O881" s="5" t="n"/>
      <c r="P881" s="13">
        <f>IF(OR($A881="",$O881=""),"",$O881-$N881)</f>
        <v/>
      </c>
      <c r="Q881" s="4" t="n"/>
      <c r="R881" s="5" t="n"/>
      <c r="S881" s="4" t="n"/>
      <c r="T881" s="7">
        <f>IF(OR($A881="",$O881=""),"",IF($P881=0,"Balanced",IF($Q881="","Reason needed",IF($P881&lt;0,"Short","Over"))))</f>
        <v/>
      </c>
      <c r="U881" s="13">
        <f>IF($A881="","",$H881+$I881+$J881+$K881)</f>
        <v/>
      </c>
      <c r="V881" s="14">
        <f>IF($A881="","",DATE(YEAR($A881),MONTH($A881),1))</f>
        <v/>
      </c>
      <c r="W881" s="7">
        <f>IF($A881="","",$A881&amp;"|"&amp;$B881&amp;"|"&amp;$C881)</f>
        <v/>
      </c>
    </row>
    <row r="882">
      <c r="A882" s="12" t="n"/>
      <c r="B882" s="4" t="n"/>
      <c r="C882" s="4" t="n"/>
      <c r="D882" s="4" t="n"/>
      <c r="E882" s="4" t="n"/>
      <c r="F882" s="5" t="n"/>
      <c r="G882" s="5" t="n"/>
      <c r="H882" s="5" t="n"/>
      <c r="I882" s="5" t="n"/>
      <c r="J882" s="5" t="n"/>
      <c r="K882" s="5" t="n"/>
      <c r="L882" s="5" t="n"/>
      <c r="M882" s="13">
        <f>IF($A882="","",SUMIFS('Petty expenses'!$E$3:$E$1002,'Petty expenses'!$A$3:$A$1002,$A882,'Petty expenses'!$B$3:$B$1002,$B882,'Petty expenses'!$C$3:$C$1002,$C882))</f>
        <v/>
      </c>
      <c r="N882" s="13">
        <f>IF($A882="","",$F882+$H882-$M882)</f>
        <v/>
      </c>
      <c r="O882" s="5" t="n"/>
      <c r="P882" s="13">
        <f>IF(OR($A882="",$O882=""),"",$O882-$N882)</f>
        <v/>
      </c>
      <c r="Q882" s="4" t="n"/>
      <c r="R882" s="5" t="n"/>
      <c r="S882" s="4" t="n"/>
      <c r="T882" s="7">
        <f>IF(OR($A882="",$O882=""),"",IF($P882=0,"Balanced",IF($Q882="","Reason needed",IF($P882&lt;0,"Short","Over"))))</f>
        <v/>
      </c>
      <c r="U882" s="13">
        <f>IF($A882="","",$H882+$I882+$J882+$K882)</f>
        <v/>
      </c>
      <c r="V882" s="14">
        <f>IF($A882="","",DATE(YEAR($A882),MONTH($A882),1))</f>
        <v/>
      </c>
      <c r="W882" s="7">
        <f>IF($A882="","",$A882&amp;"|"&amp;$B882&amp;"|"&amp;$C882)</f>
        <v/>
      </c>
    </row>
    <row r="883">
      <c r="A883" s="12" t="n"/>
      <c r="B883" s="4" t="n"/>
      <c r="C883" s="4" t="n"/>
      <c r="D883" s="4" t="n"/>
      <c r="E883" s="4" t="n"/>
      <c r="F883" s="5" t="n"/>
      <c r="G883" s="5" t="n"/>
      <c r="H883" s="5" t="n"/>
      <c r="I883" s="5" t="n"/>
      <c r="J883" s="5" t="n"/>
      <c r="K883" s="5" t="n"/>
      <c r="L883" s="5" t="n"/>
      <c r="M883" s="13">
        <f>IF($A883="","",SUMIFS('Petty expenses'!$E$3:$E$1002,'Petty expenses'!$A$3:$A$1002,$A883,'Petty expenses'!$B$3:$B$1002,$B883,'Petty expenses'!$C$3:$C$1002,$C883))</f>
        <v/>
      </c>
      <c r="N883" s="13">
        <f>IF($A883="","",$F883+$H883-$M883)</f>
        <v/>
      </c>
      <c r="O883" s="5" t="n"/>
      <c r="P883" s="13">
        <f>IF(OR($A883="",$O883=""),"",$O883-$N883)</f>
        <v/>
      </c>
      <c r="Q883" s="4" t="n"/>
      <c r="R883" s="5" t="n"/>
      <c r="S883" s="4" t="n"/>
      <c r="T883" s="7">
        <f>IF(OR($A883="",$O883=""),"",IF($P883=0,"Balanced",IF($Q883="","Reason needed",IF($P883&lt;0,"Short","Over"))))</f>
        <v/>
      </c>
      <c r="U883" s="13">
        <f>IF($A883="","",$H883+$I883+$J883+$K883)</f>
        <v/>
      </c>
      <c r="V883" s="14">
        <f>IF($A883="","",DATE(YEAR($A883),MONTH($A883),1))</f>
        <v/>
      </c>
      <c r="W883" s="7">
        <f>IF($A883="","",$A883&amp;"|"&amp;$B883&amp;"|"&amp;$C883)</f>
        <v/>
      </c>
    </row>
    <row r="884">
      <c r="A884" s="12" t="n"/>
      <c r="B884" s="4" t="n"/>
      <c r="C884" s="4" t="n"/>
      <c r="D884" s="4" t="n"/>
      <c r="E884" s="4" t="n"/>
      <c r="F884" s="5" t="n"/>
      <c r="G884" s="5" t="n"/>
      <c r="H884" s="5" t="n"/>
      <c r="I884" s="5" t="n"/>
      <c r="J884" s="5" t="n"/>
      <c r="K884" s="5" t="n"/>
      <c r="L884" s="5" t="n"/>
      <c r="M884" s="13">
        <f>IF($A884="","",SUMIFS('Petty expenses'!$E$3:$E$1002,'Petty expenses'!$A$3:$A$1002,$A884,'Petty expenses'!$B$3:$B$1002,$B884,'Petty expenses'!$C$3:$C$1002,$C884))</f>
        <v/>
      </c>
      <c r="N884" s="13">
        <f>IF($A884="","",$F884+$H884-$M884)</f>
        <v/>
      </c>
      <c r="O884" s="5" t="n"/>
      <c r="P884" s="13">
        <f>IF(OR($A884="",$O884=""),"",$O884-$N884)</f>
        <v/>
      </c>
      <c r="Q884" s="4" t="n"/>
      <c r="R884" s="5" t="n"/>
      <c r="S884" s="4" t="n"/>
      <c r="T884" s="7">
        <f>IF(OR($A884="",$O884=""),"",IF($P884=0,"Balanced",IF($Q884="","Reason needed",IF($P884&lt;0,"Short","Over"))))</f>
        <v/>
      </c>
      <c r="U884" s="13">
        <f>IF($A884="","",$H884+$I884+$J884+$K884)</f>
        <v/>
      </c>
      <c r="V884" s="14">
        <f>IF($A884="","",DATE(YEAR($A884),MONTH($A884),1))</f>
        <v/>
      </c>
      <c r="W884" s="7">
        <f>IF($A884="","",$A884&amp;"|"&amp;$B884&amp;"|"&amp;$C884)</f>
        <v/>
      </c>
    </row>
    <row r="885">
      <c r="A885" s="12" t="n"/>
      <c r="B885" s="4" t="n"/>
      <c r="C885" s="4" t="n"/>
      <c r="D885" s="4" t="n"/>
      <c r="E885" s="4" t="n"/>
      <c r="F885" s="5" t="n"/>
      <c r="G885" s="5" t="n"/>
      <c r="H885" s="5" t="n"/>
      <c r="I885" s="5" t="n"/>
      <c r="J885" s="5" t="n"/>
      <c r="K885" s="5" t="n"/>
      <c r="L885" s="5" t="n"/>
      <c r="M885" s="13">
        <f>IF($A885="","",SUMIFS('Petty expenses'!$E$3:$E$1002,'Petty expenses'!$A$3:$A$1002,$A885,'Petty expenses'!$B$3:$B$1002,$B885,'Petty expenses'!$C$3:$C$1002,$C885))</f>
        <v/>
      </c>
      <c r="N885" s="13">
        <f>IF($A885="","",$F885+$H885-$M885)</f>
        <v/>
      </c>
      <c r="O885" s="5" t="n"/>
      <c r="P885" s="13">
        <f>IF(OR($A885="",$O885=""),"",$O885-$N885)</f>
        <v/>
      </c>
      <c r="Q885" s="4" t="n"/>
      <c r="R885" s="5" t="n"/>
      <c r="S885" s="4" t="n"/>
      <c r="T885" s="7">
        <f>IF(OR($A885="",$O885=""),"",IF($P885=0,"Balanced",IF($Q885="","Reason needed",IF($P885&lt;0,"Short","Over"))))</f>
        <v/>
      </c>
      <c r="U885" s="13">
        <f>IF($A885="","",$H885+$I885+$J885+$K885)</f>
        <v/>
      </c>
      <c r="V885" s="14">
        <f>IF($A885="","",DATE(YEAR($A885),MONTH($A885),1))</f>
        <v/>
      </c>
      <c r="W885" s="7">
        <f>IF($A885="","",$A885&amp;"|"&amp;$B885&amp;"|"&amp;$C885)</f>
        <v/>
      </c>
    </row>
    <row r="886">
      <c r="A886" s="12" t="n"/>
      <c r="B886" s="4" t="n"/>
      <c r="C886" s="4" t="n"/>
      <c r="D886" s="4" t="n"/>
      <c r="E886" s="4" t="n"/>
      <c r="F886" s="5" t="n"/>
      <c r="G886" s="5" t="n"/>
      <c r="H886" s="5" t="n"/>
      <c r="I886" s="5" t="n"/>
      <c r="J886" s="5" t="n"/>
      <c r="K886" s="5" t="n"/>
      <c r="L886" s="5" t="n"/>
      <c r="M886" s="13">
        <f>IF($A886="","",SUMIFS('Petty expenses'!$E$3:$E$1002,'Petty expenses'!$A$3:$A$1002,$A886,'Petty expenses'!$B$3:$B$1002,$B886,'Petty expenses'!$C$3:$C$1002,$C886))</f>
        <v/>
      </c>
      <c r="N886" s="13">
        <f>IF($A886="","",$F886+$H886-$M886)</f>
        <v/>
      </c>
      <c r="O886" s="5" t="n"/>
      <c r="P886" s="13">
        <f>IF(OR($A886="",$O886=""),"",$O886-$N886)</f>
        <v/>
      </c>
      <c r="Q886" s="4" t="n"/>
      <c r="R886" s="5" t="n"/>
      <c r="S886" s="4" t="n"/>
      <c r="T886" s="7">
        <f>IF(OR($A886="",$O886=""),"",IF($P886=0,"Balanced",IF($Q886="","Reason needed",IF($P886&lt;0,"Short","Over"))))</f>
        <v/>
      </c>
      <c r="U886" s="13">
        <f>IF($A886="","",$H886+$I886+$J886+$K886)</f>
        <v/>
      </c>
      <c r="V886" s="14">
        <f>IF($A886="","",DATE(YEAR($A886),MONTH($A886),1))</f>
        <v/>
      </c>
      <c r="W886" s="7">
        <f>IF($A886="","",$A886&amp;"|"&amp;$B886&amp;"|"&amp;$C886)</f>
        <v/>
      </c>
    </row>
    <row r="887">
      <c r="A887" s="12" t="n"/>
      <c r="B887" s="4" t="n"/>
      <c r="C887" s="4" t="n"/>
      <c r="D887" s="4" t="n"/>
      <c r="E887" s="4" t="n"/>
      <c r="F887" s="5" t="n"/>
      <c r="G887" s="5" t="n"/>
      <c r="H887" s="5" t="n"/>
      <c r="I887" s="5" t="n"/>
      <c r="J887" s="5" t="n"/>
      <c r="K887" s="5" t="n"/>
      <c r="L887" s="5" t="n"/>
      <c r="M887" s="13">
        <f>IF($A887="","",SUMIFS('Petty expenses'!$E$3:$E$1002,'Petty expenses'!$A$3:$A$1002,$A887,'Petty expenses'!$B$3:$B$1002,$B887,'Petty expenses'!$C$3:$C$1002,$C887))</f>
        <v/>
      </c>
      <c r="N887" s="13">
        <f>IF($A887="","",$F887+$H887-$M887)</f>
        <v/>
      </c>
      <c r="O887" s="5" t="n"/>
      <c r="P887" s="13">
        <f>IF(OR($A887="",$O887=""),"",$O887-$N887)</f>
        <v/>
      </c>
      <c r="Q887" s="4" t="n"/>
      <c r="R887" s="5" t="n"/>
      <c r="S887" s="4" t="n"/>
      <c r="T887" s="7">
        <f>IF(OR($A887="",$O887=""),"",IF($P887=0,"Balanced",IF($Q887="","Reason needed",IF($P887&lt;0,"Short","Over"))))</f>
        <v/>
      </c>
      <c r="U887" s="13">
        <f>IF($A887="","",$H887+$I887+$J887+$K887)</f>
        <v/>
      </c>
      <c r="V887" s="14">
        <f>IF($A887="","",DATE(YEAR($A887),MONTH($A887),1))</f>
        <v/>
      </c>
      <c r="W887" s="7">
        <f>IF($A887="","",$A887&amp;"|"&amp;$B887&amp;"|"&amp;$C887)</f>
        <v/>
      </c>
    </row>
    <row r="888">
      <c r="A888" s="12" t="n"/>
      <c r="B888" s="4" t="n"/>
      <c r="C888" s="4" t="n"/>
      <c r="D888" s="4" t="n"/>
      <c r="E888" s="4" t="n"/>
      <c r="F888" s="5" t="n"/>
      <c r="G888" s="5" t="n"/>
      <c r="H888" s="5" t="n"/>
      <c r="I888" s="5" t="n"/>
      <c r="J888" s="5" t="n"/>
      <c r="K888" s="5" t="n"/>
      <c r="L888" s="5" t="n"/>
      <c r="M888" s="13">
        <f>IF($A888="","",SUMIFS('Petty expenses'!$E$3:$E$1002,'Petty expenses'!$A$3:$A$1002,$A888,'Petty expenses'!$B$3:$B$1002,$B888,'Petty expenses'!$C$3:$C$1002,$C888))</f>
        <v/>
      </c>
      <c r="N888" s="13">
        <f>IF($A888="","",$F888+$H888-$M888)</f>
        <v/>
      </c>
      <c r="O888" s="5" t="n"/>
      <c r="P888" s="13">
        <f>IF(OR($A888="",$O888=""),"",$O888-$N888)</f>
        <v/>
      </c>
      <c r="Q888" s="4" t="n"/>
      <c r="R888" s="5" t="n"/>
      <c r="S888" s="4" t="n"/>
      <c r="T888" s="7">
        <f>IF(OR($A888="",$O888=""),"",IF($P888=0,"Balanced",IF($Q888="","Reason needed",IF($P888&lt;0,"Short","Over"))))</f>
        <v/>
      </c>
      <c r="U888" s="13">
        <f>IF($A888="","",$H888+$I888+$J888+$K888)</f>
        <v/>
      </c>
      <c r="V888" s="14">
        <f>IF($A888="","",DATE(YEAR($A888),MONTH($A888),1))</f>
        <v/>
      </c>
      <c r="W888" s="7">
        <f>IF($A888="","",$A888&amp;"|"&amp;$B888&amp;"|"&amp;$C888)</f>
        <v/>
      </c>
    </row>
    <row r="889">
      <c r="A889" s="12" t="n"/>
      <c r="B889" s="4" t="n"/>
      <c r="C889" s="4" t="n"/>
      <c r="D889" s="4" t="n"/>
      <c r="E889" s="4" t="n"/>
      <c r="F889" s="5" t="n"/>
      <c r="G889" s="5" t="n"/>
      <c r="H889" s="5" t="n"/>
      <c r="I889" s="5" t="n"/>
      <c r="J889" s="5" t="n"/>
      <c r="K889" s="5" t="n"/>
      <c r="L889" s="5" t="n"/>
      <c r="M889" s="13">
        <f>IF($A889="","",SUMIFS('Petty expenses'!$E$3:$E$1002,'Petty expenses'!$A$3:$A$1002,$A889,'Petty expenses'!$B$3:$B$1002,$B889,'Petty expenses'!$C$3:$C$1002,$C889))</f>
        <v/>
      </c>
      <c r="N889" s="13">
        <f>IF($A889="","",$F889+$H889-$M889)</f>
        <v/>
      </c>
      <c r="O889" s="5" t="n"/>
      <c r="P889" s="13">
        <f>IF(OR($A889="",$O889=""),"",$O889-$N889)</f>
        <v/>
      </c>
      <c r="Q889" s="4" t="n"/>
      <c r="R889" s="5" t="n"/>
      <c r="S889" s="4" t="n"/>
      <c r="T889" s="7">
        <f>IF(OR($A889="",$O889=""),"",IF($P889=0,"Balanced",IF($Q889="","Reason needed",IF($P889&lt;0,"Short","Over"))))</f>
        <v/>
      </c>
      <c r="U889" s="13">
        <f>IF($A889="","",$H889+$I889+$J889+$K889)</f>
        <v/>
      </c>
      <c r="V889" s="14">
        <f>IF($A889="","",DATE(YEAR($A889),MONTH($A889),1))</f>
        <v/>
      </c>
      <c r="W889" s="7">
        <f>IF($A889="","",$A889&amp;"|"&amp;$B889&amp;"|"&amp;$C889)</f>
        <v/>
      </c>
    </row>
    <row r="890">
      <c r="A890" s="12" t="n"/>
      <c r="B890" s="4" t="n"/>
      <c r="C890" s="4" t="n"/>
      <c r="D890" s="4" t="n"/>
      <c r="E890" s="4" t="n"/>
      <c r="F890" s="5" t="n"/>
      <c r="G890" s="5" t="n"/>
      <c r="H890" s="5" t="n"/>
      <c r="I890" s="5" t="n"/>
      <c r="J890" s="5" t="n"/>
      <c r="K890" s="5" t="n"/>
      <c r="L890" s="5" t="n"/>
      <c r="M890" s="13">
        <f>IF($A890="","",SUMIFS('Petty expenses'!$E$3:$E$1002,'Petty expenses'!$A$3:$A$1002,$A890,'Petty expenses'!$B$3:$B$1002,$B890,'Petty expenses'!$C$3:$C$1002,$C890))</f>
        <v/>
      </c>
      <c r="N890" s="13">
        <f>IF($A890="","",$F890+$H890-$M890)</f>
        <v/>
      </c>
      <c r="O890" s="5" t="n"/>
      <c r="P890" s="13">
        <f>IF(OR($A890="",$O890=""),"",$O890-$N890)</f>
        <v/>
      </c>
      <c r="Q890" s="4" t="n"/>
      <c r="R890" s="5" t="n"/>
      <c r="S890" s="4" t="n"/>
      <c r="T890" s="7">
        <f>IF(OR($A890="",$O890=""),"",IF($P890=0,"Balanced",IF($Q890="","Reason needed",IF($P890&lt;0,"Short","Over"))))</f>
        <v/>
      </c>
      <c r="U890" s="13">
        <f>IF($A890="","",$H890+$I890+$J890+$K890)</f>
        <v/>
      </c>
      <c r="V890" s="14">
        <f>IF($A890="","",DATE(YEAR($A890),MONTH($A890),1))</f>
        <v/>
      </c>
      <c r="W890" s="7">
        <f>IF($A890="","",$A890&amp;"|"&amp;$B890&amp;"|"&amp;$C890)</f>
        <v/>
      </c>
    </row>
    <row r="891">
      <c r="A891" s="12" t="n"/>
      <c r="B891" s="4" t="n"/>
      <c r="C891" s="4" t="n"/>
      <c r="D891" s="4" t="n"/>
      <c r="E891" s="4" t="n"/>
      <c r="F891" s="5" t="n"/>
      <c r="G891" s="5" t="n"/>
      <c r="H891" s="5" t="n"/>
      <c r="I891" s="5" t="n"/>
      <c r="J891" s="5" t="n"/>
      <c r="K891" s="5" t="n"/>
      <c r="L891" s="5" t="n"/>
      <c r="M891" s="13">
        <f>IF($A891="","",SUMIFS('Petty expenses'!$E$3:$E$1002,'Petty expenses'!$A$3:$A$1002,$A891,'Petty expenses'!$B$3:$B$1002,$B891,'Petty expenses'!$C$3:$C$1002,$C891))</f>
        <v/>
      </c>
      <c r="N891" s="13">
        <f>IF($A891="","",$F891+$H891-$M891)</f>
        <v/>
      </c>
      <c r="O891" s="5" t="n"/>
      <c r="P891" s="13">
        <f>IF(OR($A891="",$O891=""),"",$O891-$N891)</f>
        <v/>
      </c>
      <c r="Q891" s="4" t="n"/>
      <c r="R891" s="5" t="n"/>
      <c r="S891" s="4" t="n"/>
      <c r="T891" s="7">
        <f>IF(OR($A891="",$O891=""),"",IF($P891=0,"Balanced",IF($Q891="","Reason needed",IF($P891&lt;0,"Short","Over"))))</f>
        <v/>
      </c>
      <c r="U891" s="13">
        <f>IF($A891="","",$H891+$I891+$J891+$K891)</f>
        <v/>
      </c>
      <c r="V891" s="14">
        <f>IF($A891="","",DATE(YEAR($A891),MONTH($A891),1))</f>
        <v/>
      </c>
      <c r="W891" s="7">
        <f>IF($A891="","",$A891&amp;"|"&amp;$B891&amp;"|"&amp;$C891)</f>
        <v/>
      </c>
    </row>
    <row r="892">
      <c r="A892" s="12" t="n"/>
      <c r="B892" s="4" t="n"/>
      <c r="C892" s="4" t="n"/>
      <c r="D892" s="4" t="n"/>
      <c r="E892" s="4" t="n"/>
      <c r="F892" s="5" t="n"/>
      <c r="G892" s="5" t="n"/>
      <c r="H892" s="5" t="n"/>
      <c r="I892" s="5" t="n"/>
      <c r="J892" s="5" t="n"/>
      <c r="K892" s="5" t="n"/>
      <c r="L892" s="5" t="n"/>
      <c r="M892" s="13">
        <f>IF($A892="","",SUMIFS('Petty expenses'!$E$3:$E$1002,'Petty expenses'!$A$3:$A$1002,$A892,'Petty expenses'!$B$3:$B$1002,$B892,'Petty expenses'!$C$3:$C$1002,$C892))</f>
        <v/>
      </c>
      <c r="N892" s="13">
        <f>IF($A892="","",$F892+$H892-$M892)</f>
        <v/>
      </c>
      <c r="O892" s="5" t="n"/>
      <c r="P892" s="13">
        <f>IF(OR($A892="",$O892=""),"",$O892-$N892)</f>
        <v/>
      </c>
      <c r="Q892" s="4" t="n"/>
      <c r="R892" s="5" t="n"/>
      <c r="S892" s="4" t="n"/>
      <c r="T892" s="7">
        <f>IF(OR($A892="",$O892=""),"",IF($P892=0,"Balanced",IF($Q892="","Reason needed",IF($P892&lt;0,"Short","Over"))))</f>
        <v/>
      </c>
      <c r="U892" s="13">
        <f>IF($A892="","",$H892+$I892+$J892+$K892)</f>
        <v/>
      </c>
      <c r="V892" s="14">
        <f>IF($A892="","",DATE(YEAR($A892),MONTH($A892),1))</f>
        <v/>
      </c>
      <c r="W892" s="7">
        <f>IF($A892="","",$A892&amp;"|"&amp;$B892&amp;"|"&amp;$C892)</f>
        <v/>
      </c>
    </row>
    <row r="893">
      <c r="A893" s="12" t="n"/>
      <c r="B893" s="4" t="n"/>
      <c r="C893" s="4" t="n"/>
      <c r="D893" s="4" t="n"/>
      <c r="E893" s="4" t="n"/>
      <c r="F893" s="5" t="n"/>
      <c r="G893" s="5" t="n"/>
      <c r="H893" s="5" t="n"/>
      <c r="I893" s="5" t="n"/>
      <c r="J893" s="5" t="n"/>
      <c r="K893" s="5" t="n"/>
      <c r="L893" s="5" t="n"/>
      <c r="M893" s="13">
        <f>IF($A893="","",SUMIFS('Petty expenses'!$E$3:$E$1002,'Petty expenses'!$A$3:$A$1002,$A893,'Petty expenses'!$B$3:$B$1002,$B893,'Petty expenses'!$C$3:$C$1002,$C893))</f>
        <v/>
      </c>
      <c r="N893" s="13">
        <f>IF($A893="","",$F893+$H893-$M893)</f>
        <v/>
      </c>
      <c r="O893" s="5" t="n"/>
      <c r="P893" s="13">
        <f>IF(OR($A893="",$O893=""),"",$O893-$N893)</f>
        <v/>
      </c>
      <c r="Q893" s="4" t="n"/>
      <c r="R893" s="5" t="n"/>
      <c r="S893" s="4" t="n"/>
      <c r="T893" s="7">
        <f>IF(OR($A893="",$O893=""),"",IF($P893=0,"Balanced",IF($Q893="","Reason needed",IF($P893&lt;0,"Short","Over"))))</f>
        <v/>
      </c>
      <c r="U893" s="13">
        <f>IF($A893="","",$H893+$I893+$J893+$K893)</f>
        <v/>
      </c>
      <c r="V893" s="14">
        <f>IF($A893="","",DATE(YEAR($A893),MONTH($A893),1))</f>
        <v/>
      </c>
      <c r="W893" s="7">
        <f>IF($A893="","",$A893&amp;"|"&amp;$B893&amp;"|"&amp;$C893)</f>
        <v/>
      </c>
    </row>
    <row r="894">
      <c r="A894" s="12" t="n"/>
      <c r="B894" s="4" t="n"/>
      <c r="C894" s="4" t="n"/>
      <c r="D894" s="4" t="n"/>
      <c r="E894" s="4" t="n"/>
      <c r="F894" s="5" t="n"/>
      <c r="G894" s="5" t="n"/>
      <c r="H894" s="5" t="n"/>
      <c r="I894" s="5" t="n"/>
      <c r="J894" s="5" t="n"/>
      <c r="K894" s="5" t="n"/>
      <c r="L894" s="5" t="n"/>
      <c r="M894" s="13">
        <f>IF($A894="","",SUMIFS('Petty expenses'!$E$3:$E$1002,'Petty expenses'!$A$3:$A$1002,$A894,'Petty expenses'!$B$3:$B$1002,$B894,'Petty expenses'!$C$3:$C$1002,$C894))</f>
        <v/>
      </c>
      <c r="N894" s="13">
        <f>IF($A894="","",$F894+$H894-$M894)</f>
        <v/>
      </c>
      <c r="O894" s="5" t="n"/>
      <c r="P894" s="13">
        <f>IF(OR($A894="",$O894=""),"",$O894-$N894)</f>
        <v/>
      </c>
      <c r="Q894" s="4" t="n"/>
      <c r="R894" s="5" t="n"/>
      <c r="S894" s="4" t="n"/>
      <c r="T894" s="7">
        <f>IF(OR($A894="",$O894=""),"",IF($P894=0,"Balanced",IF($Q894="","Reason needed",IF($P894&lt;0,"Short","Over"))))</f>
        <v/>
      </c>
      <c r="U894" s="13">
        <f>IF($A894="","",$H894+$I894+$J894+$K894)</f>
        <v/>
      </c>
      <c r="V894" s="14">
        <f>IF($A894="","",DATE(YEAR($A894),MONTH($A894),1))</f>
        <v/>
      </c>
      <c r="W894" s="7">
        <f>IF($A894="","",$A894&amp;"|"&amp;$B894&amp;"|"&amp;$C894)</f>
        <v/>
      </c>
    </row>
    <row r="895">
      <c r="A895" s="12" t="n"/>
      <c r="B895" s="4" t="n"/>
      <c r="C895" s="4" t="n"/>
      <c r="D895" s="4" t="n"/>
      <c r="E895" s="4" t="n"/>
      <c r="F895" s="5" t="n"/>
      <c r="G895" s="5" t="n"/>
      <c r="H895" s="5" t="n"/>
      <c r="I895" s="5" t="n"/>
      <c r="J895" s="5" t="n"/>
      <c r="K895" s="5" t="n"/>
      <c r="L895" s="5" t="n"/>
      <c r="M895" s="13">
        <f>IF($A895="","",SUMIFS('Petty expenses'!$E$3:$E$1002,'Petty expenses'!$A$3:$A$1002,$A895,'Petty expenses'!$B$3:$B$1002,$B895,'Petty expenses'!$C$3:$C$1002,$C895))</f>
        <v/>
      </c>
      <c r="N895" s="13">
        <f>IF($A895="","",$F895+$H895-$M895)</f>
        <v/>
      </c>
      <c r="O895" s="5" t="n"/>
      <c r="P895" s="13">
        <f>IF(OR($A895="",$O895=""),"",$O895-$N895)</f>
        <v/>
      </c>
      <c r="Q895" s="4" t="n"/>
      <c r="R895" s="5" t="n"/>
      <c r="S895" s="4" t="n"/>
      <c r="T895" s="7">
        <f>IF(OR($A895="",$O895=""),"",IF($P895=0,"Balanced",IF($Q895="","Reason needed",IF($P895&lt;0,"Short","Over"))))</f>
        <v/>
      </c>
      <c r="U895" s="13">
        <f>IF($A895="","",$H895+$I895+$J895+$K895)</f>
        <v/>
      </c>
      <c r="V895" s="14">
        <f>IF($A895="","",DATE(YEAR($A895),MONTH($A895),1))</f>
        <v/>
      </c>
      <c r="W895" s="7">
        <f>IF($A895="","",$A895&amp;"|"&amp;$B895&amp;"|"&amp;$C895)</f>
        <v/>
      </c>
    </row>
    <row r="896">
      <c r="A896" s="12" t="n"/>
      <c r="B896" s="4" t="n"/>
      <c r="C896" s="4" t="n"/>
      <c r="D896" s="4" t="n"/>
      <c r="E896" s="4" t="n"/>
      <c r="F896" s="5" t="n"/>
      <c r="G896" s="5" t="n"/>
      <c r="H896" s="5" t="n"/>
      <c r="I896" s="5" t="n"/>
      <c r="J896" s="5" t="n"/>
      <c r="K896" s="5" t="n"/>
      <c r="L896" s="5" t="n"/>
      <c r="M896" s="13">
        <f>IF($A896="","",SUMIFS('Petty expenses'!$E$3:$E$1002,'Petty expenses'!$A$3:$A$1002,$A896,'Petty expenses'!$B$3:$B$1002,$B896,'Petty expenses'!$C$3:$C$1002,$C896))</f>
        <v/>
      </c>
      <c r="N896" s="13">
        <f>IF($A896="","",$F896+$H896-$M896)</f>
        <v/>
      </c>
      <c r="O896" s="5" t="n"/>
      <c r="P896" s="13">
        <f>IF(OR($A896="",$O896=""),"",$O896-$N896)</f>
        <v/>
      </c>
      <c r="Q896" s="4" t="n"/>
      <c r="R896" s="5" t="n"/>
      <c r="S896" s="4" t="n"/>
      <c r="T896" s="7">
        <f>IF(OR($A896="",$O896=""),"",IF($P896=0,"Balanced",IF($Q896="","Reason needed",IF($P896&lt;0,"Short","Over"))))</f>
        <v/>
      </c>
      <c r="U896" s="13">
        <f>IF($A896="","",$H896+$I896+$J896+$K896)</f>
        <v/>
      </c>
      <c r="V896" s="14">
        <f>IF($A896="","",DATE(YEAR($A896),MONTH($A896),1))</f>
        <v/>
      </c>
      <c r="W896" s="7">
        <f>IF($A896="","",$A896&amp;"|"&amp;$B896&amp;"|"&amp;$C896)</f>
        <v/>
      </c>
    </row>
    <row r="897">
      <c r="A897" s="12" t="n"/>
      <c r="B897" s="4" t="n"/>
      <c r="C897" s="4" t="n"/>
      <c r="D897" s="4" t="n"/>
      <c r="E897" s="4" t="n"/>
      <c r="F897" s="5" t="n"/>
      <c r="G897" s="5" t="n"/>
      <c r="H897" s="5" t="n"/>
      <c r="I897" s="5" t="n"/>
      <c r="J897" s="5" t="n"/>
      <c r="K897" s="5" t="n"/>
      <c r="L897" s="5" t="n"/>
      <c r="M897" s="13">
        <f>IF($A897="","",SUMIFS('Petty expenses'!$E$3:$E$1002,'Petty expenses'!$A$3:$A$1002,$A897,'Petty expenses'!$B$3:$B$1002,$B897,'Petty expenses'!$C$3:$C$1002,$C897))</f>
        <v/>
      </c>
      <c r="N897" s="13">
        <f>IF($A897="","",$F897+$H897-$M897)</f>
        <v/>
      </c>
      <c r="O897" s="5" t="n"/>
      <c r="P897" s="13">
        <f>IF(OR($A897="",$O897=""),"",$O897-$N897)</f>
        <v/>
      </c>
      <c r="Q897" s="4" t="n"/>
      <c r="R897" s="5" t="n"/>
      <c r="S897" s="4" t="n"/>
      <c r="T897" s="7">
        <f>IF(OR($A897="",$O897=""),"",IF($P897=0,"Balanced",IF($Q897="","Reason needed",IF($P897&lt;0,"Short","Over"))))</f>
        <v/>
      </c>
      <c r="U897" s="13">
        <f>IF($A897="","",$H897+$I897+$J897+$K897)</f>
        <v/>
      </c>
      <c r="V897" s="14">
        <f>IF($A897="","",DATE(YEAR($A897),MONTH($A897),1))</f>
        <v/>
      </c>
      <c r="W897" s="7">
        <f>IF($A897="","",$A897&amp;"|"&amp;$B897&amp;"|"&amp;$C897)</f>
        <v/>
      </c>
    </row>
    <row r="898">
      <c r="A898" s="12" t="n"/>
      <c r="B898" s="4" t="n"/>
      <c r="C898" s="4" t="n"/>
      <c r="D898" s="4" t="n"/>
      <c r="E898" s="4" t="n"/>
      <c r="F898" s="5" t="n"/>
      <c r="G898" s="5" t="n"/>
      <c r="H898" s="5" t="n"/>
      <c r="I898" s="5" t="n"/>
      <c r="J898" s="5" t="n"/>
      <c r="K898" s="5" t="n"/>
      <c r="L898" s="5" t="n"/>
      <c r="M898" s="13">
        <f>IF($A898="","",SUMIFS('Petty expenses'!$E$3:$E$1002,'Petty expenses'!$A$3:$A$1002,$A898,'Petty expenses'!$B$3:$B$1002,$B898,'Petty expenses'!$C$3:$C$1002,$C898))</f>
        <v/>
      </c>
      <c r="N898" s="13">
        <f>IF($A898="","",$F898+$H898-$M898)</f>
        <v/>
      </c>
      <c r="O898" s="5" t="n"/>
      <c r="P898" s="13">
        <f>IF(OR($A898="",$O898=""),"",$O898-$N898)</f>
        <v/>
      </c>
      <c r="Q898" s="4" t="n"/>
      <c r="R898" s="5" t="n"/>
      <c r="S898" s="4" t="n"/>
      <c r="T898" s="7">
        <f>IF(OR($A898="",$O898=""),"",IF($P898=0,"Balanced",IF($Q898="","Reason needed",IF($P898&lt;0,"Short","Over"))))</f>
        <v/>
      </c>
      <c r="U898" s="13">
        <f>IF($A898="","",$H898+$I898+$J898+$K898)</f>
        <v/>
      </c>
      <c r="V898" s="14">
        <f>IF($A898="","",DATE(YEAR($A898),MONTH($A898),1))</f>
        <v/>
      </c>
      <c r="W898" s="7">
        <f>IF($A898="","",$A898&amp;"|"&amp;$B898&amp;"|"&amp;$C898)</f>
        <v/>
      </c>
    </row>
    <row r="899">
      <c r="A899" s="12" t="n"/>
      <c r="B899" s="4" t="n"/>
      <c r="C899" s="4" t="n"/>
      <c r="D899" s="4" t="n"/>
      <c r="E899" s="4" t="n"/>
      <c r="F899" s="5" t="n"/>
      <c r="G899" s="5" t="n"/>
      <c r="H899" s="5" t="n"/>
      <c r="I899" s="5" t="n"/>
      <c r="J899" s="5" t="n"/>
      <c r="K899" s="5" t="n"/>
      <c r="L899" s="5" t="n"/>
      <c r="M899" s="13">
        <f>IF($A899="","",SUMIFS('Petty expenses'!$E$3:$E$1002,'Petty expenses'!$A$3:$A$1002,$A899,'Petty expenses'!$B$3:$B$1002,$B899,'Petty expenses'!$C$3:$C$1002,$C899))</f>
        <v/>
      </c>
      <c r="N899" s="13">
        <f>IF($A899="","",$F899+$H899-$M899)</f>
        <v/>
      </c>
      <c r="O899" s="5" t="n"/>
      <c r="P899" s="13">
        <f>IF(OR($A899="",$O899=""),"",$O899-$N899)</f>
        <v/>
      </c>
      <c r="Q899" s="4" t="n"/>
      <c r="R899" s="5" t="n"/>
      <c r="S899" s="4" t="n"/>
      <c r="T899" s="7">
        <f>IF(OR($A899="",$O899=""),"",IF($P899=0,"Balanced",IF($Q899="","Reason needed",IF($P899&lt;0,"Short","Over"))))</f>
        <v/>
      </c>
      <c r="U899" s="13">
        <f>IF($A899="","",$H899+$I899+$J899+$K899)</f>
        <v/>
      </c>
      <c r="V899" s="14">
        <f>IF($A899="","",DATE(YEAR($A899),MONTH($A899),1))</f>
        <v/>
      </c>
      <c r="W899" s="7">
        <f>IF($A899="","",$A899&amp;"|"&amp;$B899&amp;"|"&amp;$C899)</f>
        <v/>
      </c>
    </row>
    <row r="900">
      <c r="A900" s="12" t="n"/>
      <c r="B900" s="4" t="n"/>
      <c r="C900" s="4" t="n"/>
      <c r="D900" s="4" t="n"/>
      <c r="E900" s="4" t="n"/>
      <c r="F900" s="5" t="n"/>
      <c r="G900" s="5" t="n"/>
      <c r="H900" s="5" t="n"/>
      <c r="I900" s="5" t="n"/>
      <c r="J900" s="5" t="n"/>
      <c r="K900" s="5" t="n"/>
      <c r="L900" s="5" t="n"/>
      <c r="M900" s="13">
        <f>IF($A900="","",SUMIFS('Petty expenses'!$E$3:$E$1002,'Petty expenses'!$A$3:$A$1002,$A900,'Petty expenses'!$B$3:$B$1002,$B900,'Petty expenses'!$C$3:$C$1002,$C900))</f>
        <v/>
      </c>
      <c r="N900" s="13">
        <f>IF($A900="","",$F900+$H900-$M900)</f>
        <v/>
      </c>
      <c r="O900" s="5" t="n"/>
      <c r="P900" s="13">
        <f>IF(OR($A900="",$O900=""),"",$O900-$N900)</f>
        <v/>
      </c>
      <c r="Q900" s="4" t="n"/>
      <c r="R900" s="5" t="n"/>
      <c r="S900" s="4" t="n"/>
      <c r="T900" s="7">
        <f>IF(OR($A900="",$O900=""),"",IF($P900=0,"Balanced",IF($Q900="","Reason needed",IF($P900&lt;0,"Short","Over"))))</f>
        <v/>
      </c>
      <c r="U900" s="13">
        <f>IF($A900="","",$H900+$I900+$J900+$K900)</f>
        <v/>
      </c>
      <c r="V900" s="14">
        <f>IF($A900="","",DATE(YEAR($A900),MONTH($A900),1))</f>
        <v/>
      </c>
      <c r="W900" s="7">
        <f>IF($A900="","",$A900&amp;"|"&amp;$B900&amp;"|"&amp;$C900)</f>
        <v/>
      </c>
    </row>
    <row r="901">
      <c r="A901" s="12" t="n"/>
      <c r="B901" s="4" t="n"/>
      <c r="C901" s="4" t="n"/>
      <c r="D901" s="4" t="n"/>
      <c r="E901" s="4" t="n"/>
      <c r="F901" s="5" t="n"/>
      <c r="G901" s="5" t="n"/>
      <c r="H901" s="5" t="n"/>
      <c r="I901" s="5" t="n"/>
      <c r="J901" s="5" t="n"/>
      <c r="K901" s="5" t="n"/>
      <c r="L901" s="5" t="n"/>
      <c r="M901" s="13">
        <f>IF($A901="","",SUMIFS('Petty expenses'!$E$3:$E$1002,'Petty expenses'!$A$3:$A$1002,$A901,'Petty expenses'!$B$3:$B$1002,$B901,'Petty expenses'!$C$3:$C$1002,$C901))</f>
        <v/>
      </c>
      <c r="N901" s="13">
        <f>IF($A901="","",$F901+$H901-$M901)</f>
        <v/>
      </c>
      <c r="O901" s="5" t="n"/>
      <c r="P901" s="13">
        <f>IF(OR($A901="",$O901=""),"",$O901-$N901)</f>
        <v/>
      </c>
      <c r="Q901" s="4" t="n"/>
      <c r="R901" s="5" t="n"/>
      <c r="S901" s="4" t="n"/>
      <c r="T901" s="7">
        <f>IF(OR($A901="",$O901=""),"",IF($P901=0,"Balanced",IF($Q901="","Reason needed",IF($P901&lt;0,"Short","Over"))))</f>
        <v/>
      </c>
      <c r="U901" s="13">
        <f>IF($A901="","",$H901+$I901+$J901+$K901)</f>
        <v/>
      </c>
      <c r="V901" s="14">
        <f>IF($A901="","",DATE(YEAR($A901),MONTH($A901),1))</f>
        <v/>
      </c>
      <c r="W901" s="7">
        <f>IF($A901="","",$A901&amp;"|"&amp;$B901&amp;"|"&amp;$C901)</f>
        <v/>
      </c>
    </row>
    <row r="902">
      <c r="A902" s="12" t="n"/>
      <c r="B902" s="4" t="n"/>
      <c r="C902" s="4" t="n"/>
      <c r="D902" s="4" t="n"/>
      <c r="E902" s="4" t="n"/>
      <c r="F902" s="5" t="n"/>
      <c r="G902" s="5" t="n"/>
      <c r="H902" s="5" t="n"/>
      <c r="I902" s="5" t="n"/>
      <c r="J902" s="5" t="n"/>
      <c r="K902" s="5" t="n"/>
      <c r="L902" s="5" t="n"/>
      <c r="M902" s="13">
        <f>IF($A902="","",SUMIFS('Petty expenses'!$E$3:$E$1002,'Petty expenses'!$A$3:$A$1002,$A902,'Petty expenses'!$B$3:$B$1002,$B902,'Petty expenses'!$C$3:$C$1002,$C902))</f>
        <v/>
      </c>
      <c r="N902" s="13">
        <f>IF($A902="","",$F902+$H902-$M902)</f>
        <v/>
      </c>
      <c r="O902" s="5" t="n"/>
      <c r="P902" s="13">
        <f>IF(OR($A902="",$O902=""),"",$O902-$N902)</f>
        <v/>
      </c>
      <c r="Q902" s="4" t="n"/>
      <c r="R902" s="5" t="n"/>
      <c r="S902" s="4" t="n"/>
      <c r="T902" s="7">
        <f>IF(OR($A902="",$O902=""),"",IF($P902=0,"Balanced",IF($Q902="","Reason needed",IF($P902&lt;0,"Short","Over"))))</f>
        <v/>
      </c>
      <c r="U902" s="13">
        <f>IF($A902="","",$H902+$I902+$J902+$K902)</f>
        <v/>
      </c>
      <c r="V902" s="14">
        <f>IF($A902="","",DATE(YEAR($A902),MONTH($A902),1))</f>
        <v/>
      </c>
      <c r="W902" s="7">
        <f>IF($A902="","",$A902&amp;"|"&amp;$B902&amp;"|"&amp;$C902)</f>
        <v/>
      </c>
    </row>
    <row r="903">
      <c r="A903" s="12" t="n"/>
      <c r="B903" s="4" t="n"/>
      <c r="C903" s="4" t="n"/>
      <c r="D903" s="4" t="n"/>
      <c r="E903" s="4" t="n"/>
      <c r="F903" s="5" t="n"/>
      <c r="G903" s="5" t="n"/>
      <c r="H903" s="5" t="n"/>
      <c r="I903" s="5" t="n"/>
      <c r="J903" s="5" t="n"/>
      <c r="K903" s="5" t="n"/>
      <c r="L903" s="5" t="n"/>
      <c r="M903" s="13">
        <f>IF($A903="","",SUMIFS('Petty expenses'!$E$3:$E$1002,'Petty expenses'!$A$3:$A$1002,$A903,'Petty expenses'!$B$3:$B$1002,$B903,'Petty expenses'!$C$3:$C$1002,$C903))</f>
        <v/>
      </c>
      <c r="N903" s="13">
        <f>IF($A903="","",$F903+$H903-$M903)</f>
        <v/>
      </c>
      <c r="O903" s="5" t="n"/>
      <c r="P903" s="13">
        <f>IF(OR($A903="",$O903=""),"",$O903-$N903)</f>
        <v/>
      </c>
      <c r="Q903" s="4" t="n"/>
      <c r="R903" s="5" t="n"/>
      <c r="S903" s="4" t="n"/>
      <c r="T903" s="7">
        <f>IF(OR($A903="",$O903=""),"",IF($P903=0,"Balanced",IF($Q903="","Reason needed",IF($P903&lt;0,"Short","Over"))))</f>
        <v/>
      </c>
      <c r="U903" s="13">
        <f>IF($A903="","",$H903+$I903+$J903+$K903)</f>
        <v/>
      </c>
      <c r="V903" s="14">
        <f>IF($A903="","",DATE(YEAR($A903),MONTH($A903),1))</f>
        <v/>
      </c>
      <c r="W903" s="7">
        <f>IF($A903="","",$A903&amp;"|"&amp;$B903&amp;"|"&amp;$C903)</f>
        <v/>
      </c>
    </row>
    <row r="904">
      <c r="A904" s="12" t="n"/>
      <c r="B904" s="4" t="n"/>
      <c r="C904" s="4" t="n"/>
      <c r="D904" s="4" t="n"/>
      <c r="E904" s="4" t="n"/>
      <c r="F904" s="5" t="n"/>
      <c r="G904" s="5" t="n"/>
      <c r="H904" s="5" t="n"/>
      <c r="I904" s="5" t="n"/>
      <c r="J904" s="5" t="n"/>
      <c r="K904" s="5" t="n"/>
      <c r="L904" s="5" t="n"/>
      <c r="M904" s="13">
        <f>IF($A904="","",SUMIFS('Petty expenses'!$E$3:$E$1002,'Petty expenses'!$A$3:$A$1002,$A904,'Petty expenses'!$B$3:$B$1002,$B904,'Petty expenses'!$C$3:$C$1002,$C904))</f>
        <v/>
      </c>
      <c r="N904" s="13">
        <f>IF($A904="","",$F904+$H904-$M904)</f>
        <v/>
      </c>
      <c r="O904" s="5" t="n"/>
      <c r="P904" s="13">
        <f>IF(OR($A904="",$O904=""),"",$O904-$N904)</f>
        <v/>
      </c>
      <c r="Q904" s="4" t="n"/>
      <c r="R904" s="5" t="n"/>
      <c r="S904" s="4" t="n"/>
      <c r="T904" s="7">
        <f>IF(OR($A904="",$O904=""),"",IF($P904=0,"Balanced",IF($Q904="","Reason needed",IF($P904&lt;0,"Short","Over"))))</f>
        <v/>
      </c>
      <c r="U904" s="13">
        <f>IF($A904="","",$H904+$I904+$J904+$K904)</f>
        <v/>
      </c>
      <c r="V904" s="14">
        <f>IF($A904="","",DATE(YEAR($A904),MONTH($A904),1))</f>
        <v/>
      </c>
      <c r="W904" s="7">
        <f>IF($A904="","",$A904&amp;"|"&amp;$B904&amp;"|"&amp;$C904)</f>
        <v/>
      </c>
    </row>
    <row r="905">
      <c r="A905" s="12" t="n"/>
      <c r="B905" s="4" t="n"/>
      <c r="C905" s="4" t="n"/>
      <c r="D905" s="4" t="n"/>
      <c r="E905" s="4" t="n"/>
      <c r="F905" s="5" t="n"/>
      <c r="G905" s="5" t="n"/>
      <c r="H905" s="5" t="n"/>
      <c r="I905" s="5" t="n"/>
      <c r="J905" s="5" t="n"/>
      <c r="K905" s="5" t="n"/>
      <c r="L905" s="5" t="n"/>
      <c r="M905" s="13">
        <f>IF($A905="","",SUMIFS('Petty expenses'!$E$3:$E$1002,'Petty expenses'!$A$3:$A$1002,$A905,'Petty expenses'!$B$3:$B$1002,$B905,'Petty expenses'!$C$3:$C$1002,$C905))</f>
        <v/>
      </c>
      <c r="N905" s="13">
        <f>IF($A905="","",$F905+$H905-$M905)</f>
        <v/>
      </c>
      <c r="O905" s="5" t="n"/>
      <c r="P905" s="13">
        <f>IF(OR($A905="",$O905=""),"",$O905-$N905)</f>
        <v/>
      </c>
      <c r="Q905" s="4" t="n"/>
      <c r="R905" s="5" t="n"/>
      <c r="S905" s="4" t="n"/>
      <c r="T905" s="7">
        <f>IF(OR($A905="",$O905=""),"",IF($P905=0,"Balanced",IF($Q905="","Reason needed",IF($P905&lt;0,"Short","Over"))))</f>
        <v/>
      </c>
      <c r="U905" s="13">
        <f>IF($A905="","",$H905+$I905+$J905+$K905)</f>
        <v/>
      </c>
      <c r="V905" s="14">
        <f>IF($A905="","",DATE(YEAR($A905),MONTH($A905),1))</f>
        <v/>
      </c>
      <c r="W905" s="7">
        <f>IF($A905="","",$A905&amp;"|"&amp;$B905&amp;"|"&amp;$C905)</f>
        <v/>
      </c>
    </row>
    <row r="906">
      <c r="A906" s="12" t="n"/>
      <c r="B906" s="4" t="n"/>
      <c r="C906" s="4" t="n"/>
      <c r="D906" s="4" t="n"/>
      <c r="E906" s="4" t="n"/>
      <c r="F906" s="5" t="n"/>
      <c r="G906" s="5" t="n"/>
      <c r="H906" s="5" t="n"/>
      <c r="I906" s="5" t="n"/>
      <c r="J906" s="5" t="n"/>
      <c r="K906" s="5" t="n"/>
      <c r="L906" s="5" t="n"/>
      <c r="M906" s="13">
        <f>IF($A906="","",SUMIFS('Petty expenses'!$E$3:$E$1002,'Petty expenses'!$A$3:$A$1002,$A906,'Petty expenses'!$B$3:$B$1002,$B906,'Petty expenses'!$C$3:$C$1002,$C906))</f>
        <v/>
      </c>
      <c r="N906" s="13">
        <f>IF($A906="","",$F906+$H906-$M906)</f>
        <v/>
      </c>
      <c r="O906" s="5" t="n"/>
      <c r="P906" s="13">
        <f>IF(OR($A906="",$O906=""),"",$O906-$N906)</f>
        <v/>
      </c>
      <c r="Q906" s="4" t="n"/>
      <c r="R906" s="5" t="n"/>
      <c r="S906" s="4" t="n"/>
      <c r="T906" s="7">
        <f>IF(OR($A906="",$O906=""),"",IF($P906=0,"Balanced",IF($Q906="","Reason needed",IF($P906&lt;0,"Short","Over"))))</f>
        <v/>
      </c>
      <c r="U906" s="13">
        <f>IF($A906="","",$H906+$I906+$J906+$K906)</f>
        <v/>
      </c>
      <c r="V906" s="14">
        <f>IF($A906="","",DATE(YEAR($A906),MONTH($A906),1))</f>
        <v/>
      </c>
      <c r="W906" s="7">
        <f>IF($A906="","",$A906&amp;"|"&amp;$B906&amp;"|"&amp;$C906)</f>
        <v/>
      </c>
    </row>
    <row r="907">
      <c r="A907" s="12" t="n"/>
      <c r="B907" s="4" t="n"/>
      <c r="C907" s="4" t="n"/>
      <c r="D907" s="4" t="n"/>
      <c r="E907" s="4" t="n"/>
      <c r="F907" s="5" t="n"/>
      <c r="G907" s="5" t="n"/>
      <c r="H907" s="5" t="n"/>
      <c r="I907" s="5" t="n"/>
      <c r="J907" s="5" t="n"/>
      <c r="K907" s="5" t="n"/>
      <c r="L907" s="5" t="n"/>
      <c r="M907" s="13">
        <f>IF($A907="","",SUMIFS('Petty expenses'!$E$3:$E$1002,'Petty expenses'!$A$3:$A$1002,$A907,'Petty expenses'!$B$3:$B$1002,$B907,'Petty expenses'!$C$3:$C$1002,$C907))</f>
        <v/>
      </c>
      <c r="N907" s="13">
        <f>IF($A907="","",$F907+$H907-$M907)</f>
        <v/>
      </c>
      <c r="O907" s="5" t="n"/>
      <c r="P907" s="13">
        <f>IF(OR($A907="",$O907=""),"",$O907-$N907)</f>
        <v/>
      </c>
      <c r="Q907" s="4" t="n"/>
      <c r="R907" s="5" t="n"/>
      <c r="S907" s="4" t="n"/>
      <c r="T907" s="7">
        <f>IF(OR($A907="",$O907=""),"",IF($P907=0,"Balanced",IF($Q907="","Reason needed",IF($P907&lt;0,"Short","Over"))))</f>
        <v/>
      </c>
      <c r="U907" s="13">
        <f>IF($A907="","",$H907+$I907+$J907+$K907)</f>
        <v/>
      </c>
      <c r="V907" s="14">
        <f>IF($A907="","",DATE(YEAR($A907),MONTH($A907),1))</f>
        <v/>
      </c>
      <c r="W907" s="7">
        <f>IF($A907="","",$A907&amp;"|"&amp;$B907&amp;"|"&amp;$C907)</f>
        <v/>
      </c>
    </row>
    <row r="908">
      <c r="A908" s="12" t="n"/>
      <c r="B908" s="4" t="n"/>
      <c r="C908" s="4" t="n"/>
      <c r="D908" s="4" t="n"/>
      <c r="E908" s="4" t="n"/>
      <c r="F908" s="5" t="n"/>
      <c r="G908" s="5" t="n"/>
      <c r="H908" s="5" t="n"/>
      <c r="I908" s="5" t="n"/>
      <c r="J908" s="5" t="n"/>
      <c r="K908" s="5" t="n"/>
      <c r="L908" s="5" t="n"/>
      <c r="M908" s="13">
        <f>IF($A908="","",SUMIFS('Petty expenses'!$E$3:$E$1002,'Petty expenses'!$A$3:$A$1002,$A908,'Petty expenses'!$B$3:$B$1002,$B908,'Petty expenses'!$C$3:$C$1002,$C908))</f>
        <v/>
      </c>
      <c r="N908" s="13">
        <f>IF($A908="","",$F908+$H908-$M908)</f>
        <v/>
      </c>
      <c r="O908" s="5" t="n"/>
      <c r="P908" s="13">
        <f>IF(OR($A908="",$O908=""),"",$O908-$N908)</f>
        <v/>
      </c>
      <c r="Q908" s="4" t="n"/>
      <c r="R908" s="5" t="n"/>
      <c r="S908" s="4" t="n"/>
      <c r="T908" s="7">
        <f>IF(OR($A908="",$O908=""),"",IF($P908=0,"Balanced",IF($Q908="","Reason needed",IF($P908&lt;0,"Short","Over"))))</f>
        <v/>
      </c>
      <c r="U908" s="13">
        <f>IF($A908="","",$H908+$I908+$J908+$K908)</f>
        <v/>
      </c>
      <c r="V908" s="14">
        <f>IF($A908="","",DATE(YEAR($A908),MONTH($A908),1))</f>
        <v/>
      </c>
      <c r="W908" s="7">
        <f>IF($A908="","",$A908&amp;"|"&amp;$B908&amp;"|"&amp;$C908)</f>
        <v/>
      </c>
    </row>
    <row r="909">
      <c r="A909" s="12" t="n"/>
      <c r="B909" s="4" t="n"/>
      <c r="C909" s="4" t="n"/>
      <c r="D909" s="4" t="n"/>
      <c r="E909" s="4" t="n"/>
      <c r="F909" s="5" t="n"/>
      <c r="G909" s="5" t="n"/>
      <c r="H909" s="5" t="n"/>
      <c r="I909" s="5" t="n"/>
      <c r="J909" s="5" t="n"/>
      <c r="K909" s="5" t="n"/>
      <c r="L909" s="5" t="n"/>
      <c r="M909" s="13">
        <f>IF($A909="","",SUMIFS('Petty expenses'!$E$3:$E$1002,'Petty expenses'!$A$3:$A$1002,$A909,'Petty expenses'!$B$3:$B$1002,$B909,'Petty expenses'!$C$3:$C$1002,$C909))</f>
        <v/>
      </c>
      <c r="N909" s="13">
        <f>IF($A909="","",$F909+$H909-$M909)</f>
        <v/>
      </c>
      <c r="O909" s="5" t="n"/>
      <c r="P909" s="13">
        <f>IF(OR($A909="",$O909=""),"",$O909-$N909)</f>
        <v/>
      </c>
      <c r="Q909" s="4" t="n"/>
      <c r="R909" s="5" t="n"/>
      <c r="S909" s="4" t="n"/>
      <c r="T909" s="7">
        <f>IF(OR($A909="",$O909=""),"",IF($P909=0,"Balanced",IF($Q909="","Reason needed",IF($P909&lt;0,"Short","Over"))))</f>
        <v/>
      </c>
      <c r="U909" s="13">
        <f>IF($A909="","",$H909+$I909+$J909+$K909)</f>
        <v/>
      </c>
      <c r="V909" s="14">
        <f>IF($A909="","",DATE(YEAR($A909),MONTH($A909),1))</f>
        <v/>
      </c>
      <c r="W909" s="7">
        <f>IF($A909="","",$A909&amp;"|"&amp;$B909&amp;"|"&amp;$C909)</f>
        <v/>
      </c>
    </row>
    <row r="910">
      <c r="A910" s="12" t="n"/>
      <c r="B910" s="4" t="n"/>
      <c r="C910" s="4" t="n"/>
      <c r="D910" s="4" t="n"/>
      <c r="E910" s="4" t="n"/>
      <c r="F910" s="5" t="n"/>
      <c r="G910" s="5" t="n"/>
      <c r="H910" s="5" t="n"/>
      <c r="I910" s="5" t="n"/>
      <c r="J910" s="5" t="n"/>
      <c r="K910" s="5" t="n"/>
      <c r="L910" s="5" t="n"/>
      <c r="M910" s="13">
        <f>IF($A910="","",SUMIFS('Petty expenses'!$E$3:$E$1002,'Petty expenses'!$A$3:$A$1002,$A910,'Petty expenses'!$B$3:$B$1002,$B910,'Petty expenses'!$C$3:$C$1002,$C910))</f>
        <v/>
      </c>
      <c r="N910" s="13">
        <f>IF($A910="","",$F910+$H910-$M910)</f>
        <v/>
      </c>
      <c r="O910" s="5" t="n"/>
      <c r="P910" s="13">
        <f>IF(OR($A910="",$O910=""),"",$O910-$N910)</f>
        <v/>
      </c>
      <c r="Q910" s="4" t="n"/>
      <c r="R910" s="5" t="n"/>
      <c r="S910" s="4" t="n"/>
      <c r="T910" s="7">
        <f>IF(OR($A910="",$O910=""),"",IF($P910=0,"Balanced",IF($Q910="","Reason needed",IF($P910&lt;0,"Short","Over"))))</f>
        <v/>
      </c>
      <c r="U910" s="13">
        <f>IF($A910="","",$H910+$I910+$J910+$K910)</f>
        <v/>
      </c>
      <c r="V910" s="14">
        <f>IF($A910="","",DATE(YEAR($A910),MONTH($A910),1))</f>
        <v/>
      </c>
      <c r="W910" s="7">
        <f>IF($A910="","",$A910&amp;"|"&amp;$B910&amp;"|"&amp;$C910)</f>
        <v/>
      </c>
    </row>
    <row r="911">
      <c r="A911" s="12" t="n"/>
      <c r="B911" s="4" t="n"/>
      <c r="C911" s="4" t="n"/>
      <c r="D911" s="4" t="n"/>
      <c r="E911" s="4" t="n"/>
      <c r="F911" s="5" t="n"/>
      <c r="G911" s="5" t="n"/>
      <c r="H911" s="5" t="n"/>
      <c r="I911" s="5" t="n"/>
      <c r="J911" s="5" t="n"/>
      <c r="K911" s="5" t="n"/>
      <c r="L911" s="5" t="n"/>
      <c r="M911" s="13">
        <f>IF($A911="","",SUMIFS('Petty expenses'!$E$3:$E$1002,'Petty expenses'!$A$3:$A$1002,$A911,'Petty expenses'!$B$3:$B$1002,$B911,'Petty expenses'!$C$3:$C$1002,$C911))</f>
        <v/>
      </c>
      <c r="N911" s="13">
        <f>IF($A911="","",$F911+$H911-$M911)</f>
        <v/>
      </c>
      <c r="O911" s="5" t="n"/>
      <c r="P911" s="13">
        <f>IF(OR($A911="",$O911=""),"",$O911-$N911)</f>
        <v/>
      </c>
      <c r="Q911" s="4" t="n"/>
      <c r="R911" s="5" t="n"/>
      <c r="S911" s="4" t="n"/>
      <c r="T911" s="7">
        <f>IF(OR($A911="",$O911=""),"",IF($P911=0,"Balanced",IF($Q911="","Reason needed",IF($P911&lt;0,"Short","Over"))))</f>
        <v/>
      </c>
      <c r="U911" s="13">
        <f>IF($A911="","",$H911+$I911+$J911+$K911)</f>
        <v/>
      </c>
      <c r="V911" s="14">
        <f>IF($A911="","",DATE(YEAR($A911),MONTH($A911),1))</f>
        <v/>
      </c>
      <c r="W911" s="7">
        <f>IF($A911="","",$A911&amp;"|"&amp;$B911&amp;"|"&amp;$C911)</f>
        <v/>
      </c>
    </row>
    <row r="912">
      <c r="A912" s="12" t="n"/>
      <c r="B912" s="4" t="n"/>
      <c r="C912" s="4" t="n"/>
      <c r="D912" s="4" t="n"/>
      <c r="E912" s="4" t="n"/>
      <c r="F912" s="5" t="n"/>
      <c r="G912" s="5" t="n"/>
      <c r="H912" s="5" t="n"/>
      <c r="I912" s="5" t="n"/>
      <c r="J912" s="5" t="n"/>
      <c r="K912" s="5" t="n"/>
      <c r="L912" s="5" t="n"/>
      <c r="M912" s="13">
        <f>IF($A912="","",SUMIFS('Petty expenses'!$E$3:$E$1002,'Petty expenses'!$A$3:$A$1002,$A912,'Petty expenses'!$B$3:$B$1002,$B912,'Petty expenses'!$C$3:$C$1002,$C912))</f>
        <v/>
      </c>
      <c r="N912" s="13">
        <f>IF($A912="","",$F912+$H912-$M912)</f>
        <v/>
      </c>
      <c r="O912" s="5" t="n"/>
      <c r="P912" s="13">
        <f>IF(OR($A912="",$O912=""),"",$O912-$N912)</f>
        <v/>
      </c>
      <c r="Q912" s="4" t="n"/>
      <c r="R912" s="5" t="n"/>
      <c r="S912" s="4" t="n"/>
      <c r="T912" s="7">
        <f>IF(OR($A912="",$O912=""),"",IF($P912=0,"Balanced",IF($Q912="","Reason needed",IF($P912&lt;0,"Short","Over"))))</f>
        <v/>
      </c>
      <c r="U912" s="13">
        <f>IF($A912="","",$H912+$I912+$J912+$K912)</f>
        <v/>
      </c>
      <c r="V912" s="14">
        <f>IF($A912="","",DATE(YEAR($A912),MONTH($A912),1))</f>
        <v/>
      </c>
      <c r="W912" s="7">
        <f>IF($A912="","",$A912&amp;"|"&amp;$B912&amp;"|"&amp;$C912)</f>
        <v/>
      </c>
    </row>
    <row r="913">
      <c r="A913" s="12" t="n"/>
      <c r="B913" s="4" t="n"/>
      <c r="C913" s="4" t="n"/>
      <c r="D913" s="4" t="n"/>
      <c r="E913" s="4" t="n"/>
      <c r="F913" s="5" t="n"/>
      <c r="G913" s="5" t="n"/>
      <c r="H913" s="5" t="n"/>
      <c r="I913" s="5" t="n"/>
      <c r="J913" s="5" t="n"/>
      <c r="K913" s="5" t="n"/>
      <c r="L913" s="5" t="n"/>
      <c r="M913" s="13">
        <f>IF($A913="","",SUMIFS('Petty expenses'!$E$3:$E$1002,'Petty expenses'!$A$3:$A$1002,$A913,'Petty expenses'!$B$3:$B$1002,$B913,'Petty expenses'!$C$3:$C$1002,$C913))</f>
        <v/>
      </c>
      <c r="N913" s="13">
        <f>IF($A913="","",$F913+$H913-$M913)</f>
        <v/>
      </c>
      <c r="O913" s="5" t="n"/>
      <c r="P913" s="13">
        <f>IF(OR($A913="",$O913=""),"",$O913-$N913)</f>
        <v/>
      </c>
      <c r="Q913" s="4" t="n"/>
      <c r="R913" s="5" t="n"/>
      <c r="S913" s="4" t="n"/>
      <c r="T913" s="7">
        <f>IF(OR($A913="",$O913=""),"",IF($P913=0,"Balanced",IF($Q913="","Reason needed",IF($P913&lt;0,"Short","Over"))))</f>
        <v/>
      </c>
      <c r="U913" s="13">
        <f>IF($A913="","",$H913+$I913+$J913+$K913)</f>
        <v/>
      </c>
      <c r="V913" s="14">
        <f>IF($A913="","",DATE(YEAR($A913),MONTH($A913),1))</f>
        <v/>
      </c>
      <c r="W913" s="7">
        <f>IF($A913="","",$A913&amp;"|"&amp;$B913&amp;"|"&amp;$C913)</f>
        <v/>
      </c>
    </row>
    <row r="914">
      <c r="A914" s="12" t="n"/>
      <c r="B914" s="4" t="n"/>
      <c r="C914" s="4" t="n"/>
      <c r="D914" s="4" t="n"/>
      <c r="E914" s="4" t="n"/>
      <c r="F914" s="5" t="n"/>
      <c r="G914" s="5" t="n"/>
      <c r="H914" s="5" t="n"/>
      <c r="I914" s="5" t="n"/>
      <c r="J914" s="5" t="n"/>
      <c r="K914" s="5" t="n"/>
      <c r="L914" s="5" t="n"/>
      <c r="M914" s="13">
        <f>IF($A914="","",SUMIFS('Petty expenses'!$E$3:$E$1002,'Petty expenses'!$A$3:$A$1002,$A914,'Petty expenses'!$B$3:$B$1002,$B914,'Petty expenses'!$C$3:$C$1002,$C914))</f>
        <v/>
      </c>
      <c r="N914" s="13">
        <f>IF($A914="","",$F914+$H914-$M914)</f>
        <v/>
      </c>
      <c r="O914" s="5" t="n"/>
      <c r="P914" s="13">
        <f>IF(OR($A914="",$O914=""),"",$O914-$N914)</f>
        <v/>
      </c>
      <c r="Q914" s="4" t="n"/>
      <c r="R914" s="5" t="n"/>
      <c r="S914" s="4" t="n"/>
      <c r="T914" s="7">
        <f>IF(OR($A914="",$O914=""),"",IF($P914=0,"Balanced",IF($Q914="","Reason needed",IF($P914&lt;0,"Short","Over"))))</f>
        <v/>
      </c>
      <c r="U914" s="13">
        <f>IF($A914="","",$H914+$I914+$J914+$K914)</f>
        <v/>
      </c>
      <c r="V914" s="14">
        <f>IF($A914="","",DATE(YEAR($A914),MONTH($A914),1))</f>
        <v/>
      </c>
      <c r="W914" s="7">
        <f>IF($A914="","",$A914&amp;"|"&amp;$B914&amp;"|"&amp;$C914)</f>
        <v/>
      </c>
    </row>
    <row r="915">
      <c r="A915" s="12" t="n"/>
      <c r="B915" s="4" t="n"/>
      <c r="C915" s="4" t="n"/>
      <c r="D915" s="4" t="n"/>
      <c r="E915" s="4" t="n"/>
      <c r="F915" s="5" t="n"/>
      <c r="G915" s="5" t="n"/>
      <c r="H915" s="5" t="n"/>
      <c r="I915" s="5" t="n"/>
      <c r="J915" s="5" t="n"/>
      <c r="K915" s="5" t="n"/>
      <c r="L915" s="5" t="n"/>
      <c r="M915" s="13">
        <f>IF($A915="","",SUMIFS('Petty expenses'!$E$3:$E$1002,'Petty expenses'!$A$3:$A$1002,$A915,'Petty expenses'!$B$3:$B$1002,$B915,'Petty expenses'!$C$3:$C$1002,$C915))</f>
        <v/>
      </c>
      <c r="N915" s="13">
        <f>IF($A915="","",$F915+$H915-$M915)</f>
        <v/>
      </c>
      <c r="O915" s="5" t="n"/>
      <c r="P915" s="13">
        <f>IF(OR($A915="",$O915=""),"",$O915-$N915)</f>
        <v/>
      </c>
      <c r="Q915" s="4" t="n"/>
      <c r="R915" s="5" t="n"/>
      <c r="S915" s="4" t="n"/>
      <c r="T915" s="7">
        <f>IF(OR($A915="",$O915=""),"",IF($P915=0,"Balanced",IF($Q915="","Reason needed",IF($P915&lt;0,"Short","Over"))))</f>
        <v/>
      </c>
      <c r="U915" s="13">
        <f>IF($A915="","",$H915+$I915+$J915+$K915)</f>
        <v/>
      </c>
      <c r="V915" s="14">
        <f>IF($A915="","",DATE(YEAR($A915),MONTH($A915),1))</f>
        <v/>
      </c>
      <c r="W915" s="7">
        <f>IF($A915="","",$A915&amp;"|"&amp;$B915&amp;"|"&amp;$C915)</f>
        <v/>
      </c>
    </row>
    <row r="916">
      <c r="A916" s="12" t="n"/>
      <c r="B916" s="4" t="n"/>
      <c r="C916" s="4" t="n"/>
      <c r="D916" s="4" t="n"/>
      <c r="E916" s="4" t="n"/>
      <c r="F916" s="5" t="n"/>
      <c r="G916" s="5" t="n"/>
      <c r="H916" s="5" t="n"/>
      <c r="I916" s="5" t="n"/>
      <c r="J916" s="5" t="n"/>
      <c r="K916" s="5" t="n"/>
      <c r="L916" s="5" t="n"/>
      <c r="M916" s="13">
        <f>IF($A916="","",SUMIFS('Petty expenses'!$E$3:$E$1002,'Petty expenses'!$A$3:$A$1002,$A916,'Petty expenses'!$B$3:$B$1002,$B916,'Petty expenses'!$C$3:$C$1002,$C916))</f>
        <v/>
      </c>
      <c r="N916" s="13">
        <f>IF($A916="","",$F916+$H916-$M916)</f>
        <v/>
      </c>
      <c r="O916" s="5" t="n"/>
      <c r="P916" s="13">
        <f>IF(OR($A916="",$O916=""),"",$O916-$N916)</f>
        <v/>
      </c>
      <c r="Q916" s="4" t="n"/>
      <c r="R916" s="5" t="n"/>
      <c r="S916" s="4" t="n"/>
      <c r="T916" s="7">
        <f>IF(OR($A916="",$O916=""),"",IF($P916=0,"Balanced",IF($Q916="","Reason needed",IF($P916&lt;0,"Short","Over"))))</f>
        <v/>
      </c>
      <c r="U916" s="13">
        <f>IF($A916="","",$H916+$I916+$J916+$K916)</f>
        <v/>
      </c>
      <c r="V916" s="14">
        <f>IF($A916="","",DATE(YEAR($A916),MONTH($A916),1))</f>
        <v/>
      </c>
      <c r="W916" s="7">
        <f>IF($A916="","",$A916&amp;"|"&amp;$B916&amp;"|"&amp;$C916)</f>
        <v/>
      </c>
    </row>
    <row r="917">
      <c r="A917" s="12" t="n"/>
      <c r="B917" s="4" t="n"/>
      <c r="C917" s="4" t="n"/>
      <c r="D917" s="4" t="n"/>
      <c r="E917" s="4" t="n"/>
      <c r="F917" s="5" t="n"/>
      <c r="G917" s="5" t="n"/>
      <c r="H917" s="5" t="n"/>
      <c r="I917" s="5" t="n"/>
      <c r="J917" s="5" t="n"/>
      <c r="K917" s="5" t="n"/>
      <c r="L917" s="5" t="n"/>
      <c r="M917" s="13">
        <f>IF($A917="","",SUMIFS('Petty expenses'!$E$3:$E$1002,'Petty expenses'!$A$3:$A$1002,$A917,'Petty expenses'!$B$3:$B$1002,$B917,'Petty expenses'!$C$3:$C$1002,$C917))</f>
        <v/>
      </c>
      <c r="N917" s="13">
        <f>IF($A917="","",$F917+$H917-$M917)</f>
        <v/>
      </c>
      <c r="O917" s="5" t="n"/>
      <c r="P917" s="13">
        <f>IF(OR($A917="",$O917=""),"",$O917-$N917)</f>
        <v/>
      </c>
      <c r="Q917" s="4" t="n"/>
      <c r="R917" s="5" t="n"/>
      <c r="S917" s="4" t="n"/>
      <c r="T917" s="7">
        <f>IF(OR($A917="",$O917=""),"",IF($P917=0,"Balanced",IF($Q917="","Reason needed",IF($P917&lt;0,"Short","Over"))))</f>
        <v/>
      </c>
      <c r="U917" s="13">
        <f>IF($A917="","",$H917+$I917+$J917+$K917)</f>
        <v/>
      </c>
      <c r="V917" s="14">
        <f>IF($A917="","",DATE(YEAR($A917),MONTH($A917),1))</f>
        <v/>
      </c>
      <c r="W917" s="7">
        <f>IF($A917="","",$A917&amp;"|"&amp;$B917&amp;"|"&amp;$C917)</f>
        <v/>
      </c>
    </row>
    <row r="918">
      <c r="A918" s="12" t="n"/>
      <c r="B918" s="4" t="n"/>
      <c r="C918" s="4" t="n"/>
      <c r="D918" s="4" t="n"/>
      <c r="E918" s="4" t="n"/>
      <c r="F918" s="5" t="n"/>
      <c r="G918" s="5" t="n"/>
      <c r="H918" s="5" t="n"/>
      <c r="I918" s="5" t="n"/>
      <c r="J918" s="5" t="n"/>
      <c r="K918" s="5" t="n"/>
      <c r="L918" s="5" t="n"/>
      <c r="M918" s="13">
        <f>IF($A918="","",SUMIFS('Petty expenses'!$E$3:$E$1002,'Petty expenses'!$A$3:$A$1002,$A918,'Petty expenses'!$B$3:$B$1002,$B918,'Petty expenses'!$C$3:$C$1002,$C918))</f>
        <v/>
      </c>
      <c r="N918" s="13">
        <f>IF($A918="","",$F918+$H918-$M918)</f>
        <v/>
      </c>
      <c r="O918" s="5" t="n"/>
      <c r="P918" s="13">
        <f>IF(OR($A918="",$O918=""),"",$O918-$N918)</f>
        <v/>
      </c>
      <c r="Q918" s="4" t="n"/>
      <c r="R918" s="5" t="n"/>
      <c r="S918" s="4" t="n"/>
      <c r="T918" s="7">
        <f>IF(OR($A918="",$O918=""),"",IF($P918=0,"Balanced",IF($Q918="","Reason needed",IF($P918&lt;0,"Short","Over"))))</f>
        <v/>
      </c>
      <c r="U918" s="13">
        <f>IF($A918="","",$H918+$I918+$J918+$K918)</f>
        <v/>
      </c>
      <c r="V918" s="14">
        <f>IF($A918="","",DATE(YEAR($A918),MONTH($A918),1))</f>
        <v/>
      </c>
      <c r="W918" s="7">
        <f>IF($A918="","",$A918&amp;"|"&amp;$B918&amp;"|"&amp;$C918)</f>
        <v/>
      </c>
    </row>
    <row r="919">
      <c r="A919" s="12" t="n"/>
      <c r="B919" s="4" t="n"/>
      <c r="C919" s="4" t="n"/>
      <c r="D919" s="4" t="n"/>
      <c r="E919" s="4" t="n"/>
      <c r="F919" s="5" t="n"/>
      <c r="G919" s="5" t="n"/>
      <c r="H919" s="5" t="n"/>
      <c r="I919" s="5" t="n"/>
      <c r="J919" s="5" t="n"/>
      <c r="K919" s="5" t="n"/>
      <c r="L919" s="5" t="n"/>
      <c r="M919" s="13">
        <f>IF($A919="","",SUMIFS('Petty expenses'!$E$3:$E$1002,'Petty expenses'!$A$3:$A$1002,$A919,'Petty expenses'!$B$3:$B$1002,$B919,'Petty expenses'!$C$3:$C$1002,$C919))</f>
        <v/>
      </c>
      <c r="N919" s="13">
        <f>IF($A919="","",$F919+$H919-$M919)</f>
        <v/>
      </c>
      <c r="O919" s="5" t="n"/>
      <c r="P919" s="13">
        <f>IF(OR($A919="",$O919=""),"",$O919-$N919)</f>
        <v/>
      </c>
      <c r="Q919" s="4" t="n"/>
      <c r="R919" s="5" t="n"/>
      <c r="S919" s="4" t="n"/>
      <c r="T919" s="7">
        <f>IF(OR($A919="",$O919=""),"",IF($P919=0,"Balanced",IF($Q919="","Reason needed",IF($P919&lt;0,"Short","Over"))))</f>
        <v/>
      </c>
      <c r="U919" s="13">
        <f>IF($A919="","",$H919+$I919+$J919+$K919)</f>
        <v/>
      </c>
      <c r="V919" s="14">
        <f>IF($A919="","",DATE(YEAR($A919),MONTH($A919),1))</f>
        <v/>
      </c>
      <c r="W919" s="7">
        <f>IF($A919="","",$A919&amp;"|"&amp;$B919&amp;"|"&amp;$C919)</f>
        <v/>
      </c>
    </row>
    <row r="920">
      <c r="A920" s="12" t="n"/>
      <c r="B920" s="4" t="n"/>
      <c r="C920" s="4" t="n"/>
      <c r="D920" s="4" t="n"/>
      <c r="E920" s="4" t="n"/>
      <c r="F920" s="5" t="n"/>
      <c r="G920" s="5" t="n"/>
      <c r="H920" s="5" t="n"/>
      <c r="I920" s="5" t="n"/>
      <c r="J920" s="5" t="n"/>
      <c r="K920" s="5" t="n"/>
      <c r="L920" s="5" t="n"/>
      <c r="M920" s="13">
        <f>IF($A920="","",SUMIFS('Petty expenses'!$E$3:$E$1002,'Petty expenses'!$A$3:$A$1002,$A920,'Petty expenses'!$B$3:$B$1002,$B920,'Petty expenses'!$C$3:$C$1002,$C920))</f>
        <v/>
      </c>
      <c r="N920" s="13">
        <f>IF($A920="","",$F920+$H920-$M920)</f>
        <v/>
      </c>
      <c r="O920" s="5" t="n"/>
      <c r="P920" s="13">
        <f>IF(OR($A920="",$O920=""),"",$O920-$N920)</f>
        <v/>
      </c>
      <c r="Q920" s="4" t="n"/>
      <c r="R920" s="5" t="n"/>
      <c r="S920" s="4" t="n"/>
      <c r="T920" s="7">
        <f>IF(OR($A920="",$O920=""),"",IF($P920=0,"Balanced",IF($Q920="","Reason needed",IF($P920&lt;0,"Short","Over"))))</f>
        <v/>
      </c>
      <c r="U920" s="13">
        <f>IF($A920="","",$H920+$I920+$J920+$K920)</f>
        <v/>
      </c>
      <c r="V920" s="14">
        <f>IF($A920="","",DATE(YEAR($A920),MONTH($A920),1))</f>
        <v/>
      </c>
      <c r="W920" s="7">
        <f>IF($A920="","",$A920&amp;"|"&amp;$B920&amp;"|"&amp;$C920)</f>
        <v/>
      </c>
    </row>
    <row r="921">
      <c r="A921" s="12" t="n"/>
      <c r="B921" s="4" t="n"/>
      <c r="C921" s="4" t="n"/>
      <c r="D921" s="4" t="n"/>
      <c r="E921" s="4" t="n"/>
      <c r="F921" s="5" t="n"/>
      <c r="G921" s="5" t="n"/>
      <c r="H921" s="5" t="n"/>
      <c r="I921" s="5" t="n"/>
      <c r="J921" s="5" t="n"/>
      <c r="K921" s="5" t="n"/>
      <c r="L921" s="5" t="n"/>
      <c r="M921" s="13">
        <f>IF($A921="","",SUMIFS('Petty expenses'!$E$3:$E$1002,'Petty expenses'!$A$3:$A$1002,$A921,'Petty expenses'!$B$3:$B$1002,$B921,'Petty expenses'!$C$3:$C$1002,$C921))</f>
        <v/>
      </c>
      <c r="N921" s="13">
        <f>IF($A921="","",$F921+$H921-$M921)</f>
        <v/>
      </c>
      <c r="O921" s="5" t="n"/>
      <c r="P921" s="13">
        <f>IF(OR($A921="",$O921=""),"",$O921-$N921)</f>
        <v/>
      </c>
      <c r="Q921" s="4" t="n"/>
      <c r="R921" s="5" t="n"/>
      <c r="S921" s="4" t="n"/>
      <c r="T921" s="7">
        <f>IF(OR($A921="",$O921=""),"",IF($P921=0,"Balanced",IF($Q921="","Reason needed",IF($P921&lt;0,"Short","Over"))))</f>
        <v/>
      </c>
      <c r="U921" s="13">
        <f>IF($A921="","",$H921+$I921+$J921+$K921)</f>
        <v/>
      </c>
      <c r="V921" s="14">
        <f>IF($A921="","",DATE(YEAR($A921),MONTH($A921),1))</f>
        <v/>
      </c>
      <c r="W921" s="7">
        <f>IF($A921="","",$A921&amp;"|"&amp;$B921&amp;"|"&amp;$C921)</f>
        <v/>
      </c>
    </row>
    <row r="922">
      <c r="A922" s="12" t="n"/>
      <c r="B922" s="4" t="n"/>
      <c r="C922" s="4" t="n"/>
      <c r="D922" s="4" t="n"/>
      <c r="E922" s="4" t="n"/>
      <c r="F922" s="5" t="n"/>
      <c r="G922" s="5" t="n"/>
      <c r="H922" s="5" t="n"/>
      <c r="I922" s="5" t="n"/>
      <c r="J922" s="5" t="n"/>
      <c r="K922" s="5" t="n"/>
      <c r="L922" s="5" t="n"/>
      <c r="M922" s="13">
        <f>IF($A922="","",SUMIFS('Petty expenses'!$E$3:$E$1002,'Petty expenses'!$A$3:$A$1002,$A922,'Petty expenses'!$B$3:$B$1002,$B922,'Petty expenses'!$C$3:$C$1002,$C922))</f>
        <v/>
      </c>
      <c r="N922" s="13">
        <f>IF($A922="","",$F922+$H922-$M922)</f>
        <v/>
      </c>
      <c r="O922" s="5" t="n"/>
      <c r="P922" s="13">
        <f>IF(OR($A922="",$O922=""),"",$O922-$N922)</f>
        <v/>
      </c>
      <c r="Q922" s="4" t="n"/>
      <c r="R922" s="5" t="n"/>
      <c r="S922" s="4" t="n"/>
      <c r="T922" s="7">
        <f>IF(OR($A922="",$O922=""),"",IF($P922=0,"Balanced",IF($Q922="","Reason needed",IF($P922&lt;0,"Short","Over"))))</f>
        <v/>
      </c>
      <c r="U922" s="13">
        <f>IF($A922="","",$H922+$I922+$J922+$K922)</f>
        <v/>
      </c>
      <c r="V922" s="14">
        <f>IF($A922="","",DATE(YEAR($A922),MONTH($A922),1))</f>
        <v/>
      </c>
      <c r="W922" s="7">
        <f>IF($A922="","",$A922&amp;"|"&amp;$B922&amp;"|"&amp;$C922)</f>
        <v/>
      </c>
    </row>
    <row r="923">
      <c r="A923" s="12" t="n"/>
      <c r="B923" s="4" t="n"/>
      <c r="C923" s="4" t="n"/>
      <c r="D923" s="4" t="n"/>
      <c r="E923" s="4" t="n"/>
      <c r="F923" s="5" t="n"/>
      <c r="G923" s="5" t="n"/>
      <c r="H923" s="5" t="n"/>
      <c r="I923" s="5" t="n"/>
      <c r="J923" s="5" t="n"/>
      <c r="K923" s="5" t="n"/>
      <c r="L923" s="5" t="n"/>
      <c r="M923" s="13">
        <f>IF($A923="","",SUMIFS('Petty expenses'!$E$3:$E$1002,'Petty expenses'!$A$3:$A$1002,$A923,'Petty expenses'!$B$3:$B$1002,$B923,'Petty expenses'!$C$3:$C$1002,$C923))</f>
        <v/>
      </c>
      <c r="N923" s="13">
        <f>IF($A923="","",$F923+$H923-$M923)</f>
        <v/>
      </c>
      <c r="O923" s="5" t="n"/>
      <c r="P923" s="13">
        <f>IF(OR($A923="",$O923=""),"",$O923-$N923)</f>
        <v/>
      </c>
      <c r="Q923" s="4" t="n"/>
      <c r="R923" s="5" t="n"/>
      <c r="S923" s="4" t="n"/>
      <c r="T923" s="7">
        <f>IF(OR($A923="",$O923=""),"",IF($P923=0,"Balanced",IF($Q923="","Reason needed",IF($P923&lt;0,"Short","Over"))))</f>
        <v/>
      </c>
      <c r="U923" s="13">
        <f>IF($A923="","",$H923+$I923+$J923+$K923)</f>
        <v/>
      </c>
      <c r="V923" s="14">
        <f>IF($A923="","",DATE(YEAR($A923),MONTH($A923),1))</f>
        <v/>
      </c>
      <c r="W923" s="7">
        <f>IF($A923="","",$A923&amp;"|"&amp;$B923&amp;"|"&amp;$C923)</f>
        <v/>
      </c>
    </row>
    <row r="924">
      <c r="A924" s="12" t="n"/>
      <c r="B924" s="4" t="n"/>
      <c r="C924" s="4" t="n"/>
      <c r="D924" s="4" t="n"/>
      <c r="E924" s="4" t="n"/>
      <c r="F924" s="5" t="n"/>
      <c r="G924" s="5" t="n"/>
      <c r="H924" s="5" t="n"/>
      <c r="I924" s="5" t="n"/>
      <c r="J924" s="5" t="n"/>
      <c r="K924" s="5" t="n"/>
      <c r="L924" s="5" t="n"/>
      <c r="M924" s="13">
        <f>IF($A924="","",SUMIFS('Petty expenses'!$E$3:$E$1002,'Petty expenses'!$A$3:$A$1002,$A924,'Petty expenses'!$B$3:$B$1002,$B924,'Petty expenses'!$C$3:$C$1002,$C924))</f>
        <v/>
      </c>
      <c r="N924" s="13">
        <f>IF($A924="","",$F924+$H924-$M924)</f>
        <v/>
      </c>
      <c r="O924" s="5" t="n"/>
      <c r="P924" s="13">
        <f>IF(OR($A924="",$O924=""),"",$O924-$N924)</f>
        <v/>
      </c>
      <c r="Q924" s="4" t="n"/>
      <c r="R924" s="5" t="n"/>
      <c r="S924" s="4" t="n"/>
      <c r="T924" s="7">
        <f>IF(OR($A924="",$O924=""),"",IF($P924=0,"Balanced",IF($Q924="","Reason needed",IF($P924&lt;0,"Short","Over"))))</f>
        <v/>
      </c>
      <c r="U924" s="13">
        <f>IF($A924="","",$H924+$I924+$J924+$K924)</f>
        <v/>
      </c>
      <c r="V924" s="14">
        <f>IF($A924="","",DATE(YEAR($A924),MONTH($A924),1))</f>
        <v/>
      </c>
      <c r="W924" s="7">
        <f>IF($A924="","",$A924&amp;"|"&amp;$B924&amp;"|"&amp;$C924)</f>
        <v/>
      </c>
    </row>
    <row r="925">
      <c r="A925" s="12" t="n"/>
      <c r="B925" s="4" t="n"/>
      <c r="C925" s="4" t="n"/>
      <c r="D925" s="4" t="n"/>
      <c r="E925" s="4" t="n"/>
      <c r="F925" s="5" t="n"/>
      <c r="G925" s="5" t="n"/>
      <c r="H925" s="5" t="n"/>
      <c r="I925" s="5" t="n"/>
      <c r="J925" s="5" t="n"/>
      <c r="K925" s="5" t="n"/>
      <c r="L925" s="5" t="n"/>
      <c r="M925" s="13">
        <f>IF($A925="","",SUMIFS('Petty expenses'!$E$3:$E$1002,'Petty expenses'!$A$3:$A$1002,$A925,'Petty expenses'!$B$3:$B$1002,$B925,'Petty expenses'!$C$3:$C$1002,$C925))</f>
        <v/>
      </c>
      <c r="N925" s="13">
        <f>IF($A925="","",$F925+$H925-$M925)</f>
        <v/>
      </c>
      <c r="O925" s="5" t="n"/>
      <c r="P925" s="13">
        <f>IF(OR($A925="",$O925=""),"",$O925-$N925)</f>
        <v/>
      </c>
      <c r="Q925" s="4" t="n"/>
      <c r="R925" s="5" t="n"/>
      <c r="S925" s="4" t="n"/>
      <c r="T925" s="7">
        <f>IF(OR($A925="",$O925=""),"",IF($P925=0,"Balanced",IF($Q925="","Reason needed",IF($P925&lt;0,"Short","Over"))))</f>
        <v/>
      </c>
      <c r="U925" s="13">
        <f>IF($A925="","",$H925+$I925+$J925+$K925)</f>
        <v/>
      </c>
      <c r="V925" s="14">
        <f>IF($A925="","",DATE(YEAR($A925),MONTH($A925),1))</f>
        <v/>
      </c>
      <c r="W925" s="7">
        <f>IF($A925="","",$A925&amp;"|"&amp;$B925&amp;"|"&amp;$C925)</f>
        <v/>
      </c>
    </row>
    <row r="926">
      <c r="A926" s="12" t="n"/>
      <c r="B926" s="4" t="n"/>
      <c r="C926" s="4" t="n"/>
      <c r="D926" s="4" t="n"/>
      <c r="E926" s="4" t="n"/>
      <c r="F926" s="5" t="n"/>
      <c r="G926" s="5" t="n"/>
      <c r="H926" s="5" t="n"/>
      <c r="I926" s="5" t="n"/>
      <c r="J926" s="5" t="n"/>
      <c r="K926" s="5" t="n"/>
      <c r="L926" s="5" t="n"/>
      <c r="M926" s="13">
        <f>IF($A926="","",SUMIFS('Petty expenses'!$E$3:$E$1002,'Petty expenses'!$A$3:$A$1002,$A926,'Petty expenses'!$B$3:$B$1002,$B926,'Petty expenses'!$C$3:$C$1002,$C926))</f>
        <v/>
      </c>
      <c r="N926" s="13">
        <f>IF($A926="","",$F926+$H926-$M926)</f>
        <v/>
      </c>
      <c r="O926" s="5" t="n"/>
      <c r="P926" s="13">
        <f>IF(OR($A926="",$O926=""),"",$O926-$N926)</f>
        <v/>
      </c>
      <c r="Q926" s="4" t="n"/>
      <c r="R926" s="5" t="n"/>
      <c r="S926" s="4" t="n"/>
      <c r="T926" s="7">
        <f>IF(OR($A926="",$O926=""),"",IF($P926=0,"Balanced",IF($Q926="","Reason needed",IF($P926&lt;0,"Short","Over"))))</f>
        <v/>
      </c>
      <c r="U926" s="13">
        <f>IF($A926="","",$H926+$I926+$J926+$K926)</f>
        <v/>
      </c>
      <c r="V926" s="14">
        <f>IF($A926="","",DATE(YEAR($A926),MONTH($A926),1))</f>
        <v/>
      </c>
      <c r="W926" s="7">
        <f>IF($A926="","",$A926&amp;"|"&amp;$B926&amp;"|"&amp;$C926)</f>
        <v/>
      </c>
    </row>
    <row r="927">
      <c r="A927" s="12" t="n"/>
      <c r="B927" s="4" t="n"/>
      <c r="C927" s="4" t="n"/>
      <c r="D927" s="4" t="n"/>
      <c r="E927" s="4" t="n"/>
      <c r="F927" s="5" t="n"/>
      <c r="G927" s="5" t="n"/>
      <c r="H927" s="5" t="n"/>
      <c r="I927" s="5" t="n"/>
      <c r="J927" s="5" t="n"/>
      <c r="K927" s="5" t="n"/>
      <c r="L927" s="5" t="n"/>
      <c r="M927" s="13">
        <f>IF($A927="","",SUMIFS('Petty expenses'!$E$3:$E$1002,'Petty expenses'!$A$3:$A$1002,$A927,'Petty expenses'!$B$3:$B$1002,$B927,'Petty expenses'!$C$3:$C$1002,$C927))</f>
        <v/>
      </c>
      <c r="N927" s="13">
        <f>IF($A927="","",$F927+$H927-$M927)</f>
        <v/>
      </c>
      <c r="O927" s="5" t="n"/>
      <c r="P927" s="13">
        <f>IF(OR($A927="",$O927=""),"",$O927-$N927)</f>
        <v/>
      </c>
      <c r="Q927" s="4" t="n"/>
      <c r="R927" s="5" t="n"/>
      <c r="S927" s="4" t="n"/>
      <c r="T927" s="7">
        <f>IF(OR($A927="",$O927=""),"",IF($P927=0,"Balanced",IF($Q927="","Reason needed",IF($P927&lt;0,"Short","Over"))))</f>
        <v/>
      </c>
      <c r="U927" s="13">
        <f>IF($A927="","",$H927+$I927+$J927+$K927)</f>
        <v/>
      </c>
      <c r="V927" s="14">
        <f>IF($A927="","",DATE(YEAR($A927),MONTH($A927),1))</f>
        <v/>
      </c>
      <c r="W927" s="7">
        <f>IF($A927="","",$A927&amp;"|"&amp;$B927&amp;"|"&amp;$C927)</f>
        <v/>
      </c>
    </row>
    <row r="928">
      <c r="A928" s="12" t="n"/>
      <c r="B928" s="4" t="n"/>
      <c r="C928" s="4" t="n"/>
      <c r="D928" s="4" t="n"/>
      <c r="E928" s="4" t="n"/>
      <c r="F928" s="5" t="n"/>
      <c r="G928" s="5" t="n"/>
      <c r="H928" s="5" t="n"/>
      <c r="I928" s="5" t="n"/>
      <c r="J928" s="5" t="n"/>
      <c r="K928" s="5" t="n"/>
      <c r="L928" s="5" t="n"/>
      <c r="M928" s="13">
        <f>IF($A928="","",SUMIFS('Petty expenses'!$E$3:$E$1002,'Petty expenses'!$A$3:$A$1002,$A928,'Petty expenses'!$B$3:$B$1002,$B928,'Petty expenses'!$C$3:$C$1002,$C928))</f>
        <v/>
      </c>
      <c r="N928" s="13">
        <f>IF($A928="","",$F928+$H928-$M928)</f>
        <v/>
      </c>
      <c r="O928" s="5" t="n"/>
      <c r="P928" s="13">
        <f>IF(OR($A928="",$O928=""),"",$O928-$N928)</f>
        <v/>
      </c>
      <c r="Q928" s="4" t="n"/>
      <c r="R928" s="5" t="n"/>
      <c r="S928" s="4" t="n"/>
      <c r="T928" s="7">
        <f>IF(OR($A928="",$O928=""),"",IF($P928=0,"Balanced",IF($Q928="","Reason needed",IF($P928&lt;0,"Short","Over"))))</f>
        <v/>
      </c>
      <c r="U928" s="13">
        <f>IF($A928="","",$H928+$I928+$J928+$K928)</f>
        <v/>
      </c>
      <c r="V928" s="14">
        <f>IF($A928="","",DATE(YEAR($A928),MONTH($A928),1))</f>
        <v/>
      </c>
      <c r="W928" s="7">
        <f>IF($A928="","",$A928&amp;"|"&amp;$B928&amp;"|"&amp;$C928)</f>
        <v/>
      </c>
    </row>
    <row r="929">
      <c r="A929" s="12" t="n"/>
      <c r="B929" s="4" t="n"/>
      <c r="C929" s="4" t="n"/>
      <c r="D929" s="4" t="n"/>
      <c r="E929" s="4" t="n"/>
      <c r="F929" s="5" t="n"/>
      <c r="G929" s="5" t="n"/>
      <c r="H929" s="5" t="n"/>
      <c r="I929" s="5" t="n"/>
      <c r="J929" s="5" t="n"/>
      <c r="K929" s="5" t="n"/>
      <c r="L929" s="5" t="n"/>
      <c r="M929" s="13">
        <f>IF($A929="","",SUMIFS('Petty expenses'!$E$3:$E$1002,'Petty expenses'!$A$3:$A$1002,$A929,'Petty expenses'!$B$3:$B$1002,$B929,'Petty expenses'!$C$3:$C$1002,$C929))</f>
        <v/>
      </c>
      <c r="N929" s="13">
        <f>IF($A929="","",$F929+$H929-$M929)</f>
        <v/>
      </c>
      <c r="O929" s="5" t="n"/>
      <c r="P929" s="13">
        <f>IF(OR($A929="",$O929=""),"",$O929-$N929)</f>
        <v/>
      </c>
      <c r="Q929" s="4" t="n"/>
      <c r="R929" s="5" t="n"/>
      <c r="S929" s="4" t="n"/>
      <c r="T929" s="7">
        <f>IF(OR($A929="",$O929=""),"",IF($P929=0,"Balanced",IF($Q929="","Reason needed",IF($P929&lt;0,"Short","Over"))))</f>
        <v/>
      </c>
      <c r="U929" s="13">
        <f>IF($A929="","",$H929+$I929+$J929+$K929)</f>
        <v/>
      </c>
      <c r="V929" s="14">
        <f>IF($A929="","",DATE(YEAR($A929),MONTH($A929),1))</f>
        <v/>
      </c>
      <c r="W929" s="7">
        <f>IF($A929="","",$A929&amp;"|"&amp;$B929&amp;"|"&amp;$C929)</f>
        <v/>
      </c>
    </row>
    <row r="930">
      <c r="A930" s="12" t="n"/>
      <c r="B930" s="4" t="n"/>
      <c r="C930" s="4" t="n"/>
      <c r="D930" s="4" t="n"/>
      <c r="E930" s="4" t="n"/>
      <c r="F930" s="5" t="n"/>
      <c r="G930" s="5" t="n"/>
      <c r="H930" s="5" t="n"/>
      <c r="I930" s="5" t="n"/>
      <c r="J930" s="5" t="n"/>
      <c r="K930" s="5" t="n"/>
      <c r="L930" s="5" t="n"/>
      <c r="M930" s="13">
        <f>IF($A930="","",SUMIFS('Petty expenses'!$E$3:$E$1002,'Petty expenses'!$A$3:$A$1002,$A930,'Petty expenses'!$B$3:$B$1002,$B930,'Petty expenses'!$C$3:$C$1002,$C930))</f>
        <v/>
      </c>
      <c r="N930" s="13">
        <f>IF($A930="","",$F930+$H930-$M930)</f>
        <v/>
      </c>
      <c r="O930" s="5" t="n"/>
      <c r="P930" s="13">
        <f>IF(OR($A930="",$O930=""),"",$O930-$N930)</f>
        <v/>
      </c>
      <c r="Q930" s="4" t="n"/>
      <c r="R930" s="5" t="n"/>
      <c r="S930" s="4" t="n"/>
      <c r="T930" s="7">
        <f>IF(OR($A930="",$O930=""),"",IF($P930=0,"Balanced",IF($Q930="","Reason needed",IF($P930&lt;0,"Short","Over"))))</f>
        <v/>
      </c>
      <c r="U930" s="13">
        <f>IF($A930="","",$H930+$I930+$J930+$K930)</f>
        <v/>
      </c>
      <c r="V930" s="14">
        <f>IF($A930="","",DATE(YEAR($A930),MONTH($A930),1))</f>
        <v/>
      </c>
      <c r="W930" s="7">
        <f>IF($A930="","",$A930&amp;"|"&amp;$B930&amp;"|"&amp;$C930)</f>
        <v/>
      </c>
    </row>
    <row r="931">
      <c r="A931" s="12" t="n"/>
      <c r="B931" s="4" t="n"/>
      <c r="C931" s="4" t="n"/>
      <c r="D931" s="4" t="n"/>
      <c r="E931" s="4" t="n"/>
      <c r="F931" s="5" t="n"/>
      <c r="G931" s="5" t="n"/>
      <c r="H931" s="5" t="n"/>
      <c r="I931" s="5" t="n"/>
      <c r="J931" s="5" t="n"/>
      <c r="K931" s="5" t="n"/>
      <c r="L931" s="5" t="n"/>
      <c r="M931" s="13">
        <f>IF($A931="","",SUMIFS('Petty expenses'!$E$3:$E$1002,'Petty expenses'!$A$3:$A$1002,$A931,'Petty expenses'!$B$3:$B$1002,$B931,'Petty expenses'!$C$3:$C$1002,$C931))</f>
        <v/>
      </c>
      <c r="N931" s="13">
        <f>IF($A931="","",$F931+$H931-$M931)</f>
        <v/>
      </c>
      <c r="O931" s="5" t="n"/>
      <c r="P931" s="13">
        <f>IF(OR($A931="",$O931=""),"",$O931-$N931)</f>
        <v/>
      </c>
      <c r="Q931" s="4" t="n"/>
      <c r="R931" s="5" t="n"/>
      <c r="S931" s="4" t="n"/>
      <c r="T931" s="7">
        <f>IF(OR($A931="",$O931=""),"",IF($P931=0,"Balanced",IF($Q931="","Reason needed",IF($P931&lt;0,"Short","Over"))))</f>
        <v/>
      </c>
      <c r="U931" s="13">
        <f>IF($A931="","",$H931+$I931+$J931+$K931)</f>
        <v/>
      </c>
      <c r="V931" s="14">
        <f>IF($A931="","",DATE(YEAR($A931),MONTH($A931),1))</f>
        <v/>
      </c>
      <c r="W931" s="7">
        <f>IF($A931="","",$A931&amp;"|"&amp;$B931&amp;"|"&amp;$C931)</f>
        <v/>
      </c>
    </row>
    <row r="932">
      <c r="A932" s="12" t="n"/>
      <c r="B932" s="4" t="n"/>
      <c r="C932" s="4" t="n"/>
      <c r="D932" s="4" t="n"/>
      <c r="E932" s="4" t="n"/>
      <c r="F932" s="5" t="n"/>
      <c r="G932" s="5" t="n"/>
      <c r="H932" s="5" t="n"/>
      <c r="I932" s="5" t="n"/>
      <c r="J932" s="5" t="n"/>
      <c r="K932" s="5" t="n"/>
      <c r="L932" s="5" t="n"/>
      <c r="M932" s="13">
        <f>IF($A932="","",SUMIFS('Petty expenses'!$E$3:$E$1002,'Petty expenses'!$A$3:$A$1002,$A932,'Petty expenses'!$B$3:$B$1002,$B932,'Petty expenses'!$C$3:$C$1002,$C932))</f>
        <v/>
      </c>
      <c r="N932" s="13">
        <f>IF($A932="","",$F932+$H932-$M932)</f>
        <v/>
      </c>
      <c r="O932" s="5" t="n"/>
      <c r="P932" s="13">
        <f>IF(OR($A932="",$O932=""),"",$O932-$N932)</f>
        <v/>
      </c>
      <c r="Q932" s="4" t="n"/>
      <c r="R932" s="5" t="n"/>
      <c r="S932" s="4" t="n"/>
      <c r="T932" s="7">
        <f>IF(OR($A932="",$O932=""),"",IF($P932=0,"Balanced",IF($Q932="","Reason needed",IF($P932&lt;0,"Short","Over"))))</f>
        <v/>
      </c>
      <c r="U932" s="13">
        <f>IF($A932="","",$H932+$I932+$J932+$K932)</f>
        <v/>
      </c>
      <c r="V932" s="14">
        <f>IF($A932="","",DATE(YEAR($A932),MONTH($A932),1))</f>
        <v/>
      </c>
      <c r="W932" s="7">
        <f>IF($A932="","",$A932&amp;"|"&amp;$B932&amp;"|"&amp;$C932)</f>
        <v/>
      </c>
    </row>
    <row r="933">
      <c r="A933" s="12" t="n"/>
      <c r="B933" s="4" t="n"/>
      <c r="C933" s="4" t="n"/>
      <c r="D933" s="4" t="n"/>
      <c r="E933" s="4" t="n"/>
      <c r="F933" s="5" t="n"/>
      <c r="G933" s="5" t="n"/>
      <c r="H933" s="5" t="n"/>
      <c r="I933" s="5" t="n"/>
      <c r="J933" s="5" t="n"/>
      <c r="K933" s="5" t="n"/>
      <c r="L933" s="5" t="n"/>
      <c r="M933" s="13">
        <f>IF($A933="","",SUMIFS('Petty expenses'!$E$3:$E$1002,'Petty expenses'!$A$3:$A$1002,$A933,'Petty expenses'!$B$3:$B$1002,$B933,'Petty expenses'!$C$3:$C$1002,$C933))</f>
        <v/>
      </c>
      <c r="N933" s="13">
        <f>IF($A933="","",$F933+$H933-$M933)</f>
        <v/>
      </c>
      <c r="O933" s="5" t="n"/>
      <c r="P933" s="13">
        <f>IF(OR($A933="",$O933=""),"",$O933-$N933)</f>
        <v/>
      </c>
      <c r="Q933" s="4" t="n"/>
      <c r="R933" s="5" t="n"/>
      <c r="S933" s="4" t="n"/>
      <c r="T933" s="7">
        <f>IF(OR($A933="",$O933=""),"",IF($P933=0,"Balanced",IF($Q933="","Reason needed",IF($P933&lt;0,"Short","Over"))))</f>
        <v/>
      </c>
      <c r="U933" s="13">
        <f>IF($A933="","",$H933+$I933+$J933+$K933)</f>
        <v/>
      </c>
      <c r="V933" s="14">
        <f>IF($A933="","",DATE(YEAR($A933),MONTH($A933),1))</f>
        <v/>
      </c>
      <c r="W933" s="7">
        <f>IF($A933="","",$A933&amp;"|"&amp;$B933&amp;"|"&amp;$C933)</f>
        <v/>
      </c>
    </row>
    <row r="934">
      <c r="A934" s="12" t="n"/>
      <c r="B934" s="4" t="n"/>
      <c r="C934" s="4" t="n"/>
      <c r="D934" s="4" t="n"/>
      <c r="E934" s="4" t="n"/>
      <c r="F934" s="5" t="n"/>
      <c r="G934" s="5" t="n"/>
      <c r="H934" s="5" t="n"/>
      <c r="I934" s="5" t="n"/>
      <c r="J934" s="5" t="n"/>
      <c r="K934" s="5" t="n"/>
      <c r="L934" s="5" t="n"/>
      <c r="M934" s="13">
        <f>IF($A934="","",SUMIFS('Petty expenses'!$E$3:$E$1002,'Petty expenses'!$A$3:$A$1002,$A934,'Petty expenses'!$B$3:$B$1002,$B934,'Petty expenses'!$C$3:$C$1002,$C934))</f>
        <v/>
      </c>
      <c r="N934" s="13">
        <f>IF($A934="","",$F934+$H934-$M934)</f>
        <v/>
      </c>
      <c r="O934" s="5" t="n"/>
      <c r="P934" s="13">
        <f>IF(OR($A934="",$O934=""),"",$O934-$N934)</f>
        <v/>
      </c>
      <c r="Q934" s="4" t="n"/>
      <c r="R934" s="5" t="n"/>
      <c r="S934" s="4" t="n"/>
      <c r="T934" s="7">
        <f>IF(OR($A934="",$O934=""),"",IF($P934=0,"Balanced",IF($Q934="","Reason needed",IF($P934&lt;0,"Short","Over"))))</f>
        <v/>
      </c>
      <c r="U934" s="13">
        <f>IF($A934="","",$H934+$I934+$J934+$K934)</f>
        <v/>
      </c>
      <c r="V934" s="14">
        <f>IF($A934="","",DATE(YEAR($A934),MONTH($A934),1))</f>
        <v/>
      </c>
      <c r="W934" s="7">
        <f>IF($A934="","",$A934&amp;"|"&amp;$B934&amp;"|"&amp;$C934)</f>
        <v/>
      </c>
    </row>
    <row r="935">
      <c r="A935" s="12" t="n"/>
      <c r="B935" s="4" t="n"/>
      <c r="C935" s="4" t="n"/>
      <c r="D935" s="4" t="n"/>
      <c r="E935" s="4" t="n"/>
      <c r="F935" s="5" t="n"/>
      <c r="G935" s="5" t="n"/>
      <c r="H935" s="5" t="n"/>
      <c r="I935" s="5" t="n"/>
      <c r="J935" s="5" t="n"/>
      <c r="K935" s="5" t="n"/>
      <c r="L935" s="5" t="n"/>
      <c r="M935" s="13">
        <f>IF($A935="","",SUMIFS('Petty expenses'!$E$3:$E$1002,'Petty expenses'!$A$3:$A$1002,$A935,'Petty expenses'!$B$3:$B$1002,$B935,'Petty expenses'!$C$3:$C$1002,$C935))</f>
        <v/>
      </c>
      <c r="N935" s="13">
        <f>IF($A935="","",$F935+$H935-$M935)</f>
        <v/>
      </c>
      <c r="O935" s="5" t="n"/>
      <c r="P935" s="13">
        <f>IF(OR($A935="",$O935=""),"",$O935-$N935)</f>
        <v/>
      </c>
      <c r="Q935" s="4" t="n"/>
      <c r="R935" s="5" t="n"/>
      <c r="S935" s="4" t="n"/>
      <c r="T935" s="7">
        <f>IF(OR($A935="",$O935=""),"",IF($P935=0,"Balanced",IF($Q935="","Reason needed",IF($P935&lt;0,"Short","Over"))))</f>
        <v/>
      </c>
      <c r="U935" s="13">
        <f>IF($A935="","",$H935+$I935+$J935+$K935)</f>
        <v/>
      </c>
      <c r="V935" s="14">
        <f>IF($A935="","",DATE(YEAR($A935),MONTH($A935),1))</f>
        <v/>
      </c>
      <c r="W935" s="7">
        <f>IF($A935="","",$A935&amp;"|"&amp;$B935&amp;"|"&amp;$C935)</f>
        <v/>
      </c>
    </row>
    <row r="936">
      <c r="A936" s="12" t="n"/>
      <c r="B936" s="4" t="n"/>
      <c r="C936" s="4" t="n"/>
      <c r="D936" s="4" t="n"/>
      <c r="E936" s="4" t="n"/>
      <c r="F936" s="5" t="n"/>
      <c r="G936" s="5" t="n"/>
      <c r="H936" s="5" t="n"/>
      <c r="I936" s="5" t="n"/>
      <c r="J936" s="5" t="n"/>
      <c r="K936" s="5" t="n"/>
      <c r="L936" s="5" t="n"/>
      <c r="M936" s="13">
        <f>IF($A936="","",SUMIFS('Petty expenses'!$E$3:$E$1002,'Petty expenses'!$A$3:$A$1002,$A936,'Petty expenses'!$B$3:$B$1002,$B936,'Petty expenses'!$C$3:$C$1002,$C936))</f>
        <v/>
      </c>
      <c r="N936" s="13">
        <f>IF($A936="","",$F936+$H936-$M936)</f>
        <v/>
      </c>
      <c r="O936" s="5" t="n"/>
      <c r="P936" s="13">
        <f>IF(OR($A936="",$O936=""),"",$O936-$N936)</f>
        <v/>
      </c>
      <c r="Q936" s="4" t="n"/>
      <c r="R936" s="5" t="n"/>
      <c r="S936" s="4" t="n"/>
      <c r="T936" s="7">
        <f>IF(OR($A936="",$O936=""),"",IF($P936=0,"Balanced",IF($Q936="","Reason needed",IF($P936&lt;0,"Short","Over"))))</f>
        <v/>
      </c>
      <c r="U936" s="13">
        <f>IF($A936="","",$H936+$I936+$J936+$K936)</f>
        <v/>
      </c>
      <c r="V936" s="14">
        <f>IF($A936="","",DATE(YEAR($A936),MONTH($A936),1))</f>
        <v/>
      </c>
      <c r="W936" s="7">
        <f>IF($A936="","",$A936&amp;"|"&amp;$B936&amp;"|"&amp;$C936)</f>
        <v/>
      </c>
    </row>
    <row r="937">
      <c r="A937" s="12" t="n"/>
      <c r="B937" s="4" t="n"/>
      <c r="C937" s="4" t="n"/>
      <c r="D937" s="4" t="n"/>
      <c r="E937" s="4" t="n"/>
      <c r="F937" s="5" t="n"/>
      <c r="G937" s="5" t="n"/>
      <c r="H937" s="5" t="n"/>
      <c r="I937" s="5" t="n"/>
      <c r="J937" s="5" t="n"/>
      <c r="K937" s="5" t="n"/>
      <c r="L937" s="5" t="n"/>
      <c r="M937" s="13">
        <f>IF($A937="","",SUMIFS('Petty expenses'!$E$3:$E$1002,'Petty expenses'!$A$3:$A$1002,$A937,'Petty expenses'!$B$3:$B$1002,$B937,'Petty expenses'!$C$3:$C$1002,$C937))</f>
        <v/>
      </c>
      <c r="N937" s="13">
        <f>IF($A937="","",$F937+$H937-$M937)</f>
        <v/>
      </c>
      <c r="O937" s="5" t="n"/>
      <c r="P937" s="13">
        <f>IF(OR($A937="",$O937=""),"",$O937-$N937)</f>
        <v/>
      </c>
      <c r="Q937" s="4" t="n"/>
      <c r="R937" s="5" t="n"/>
      <c r="S937" s="4" t="n"/>
      <c r="T937" s="7">
        <f>IF(OR($A937="",$O937=""),"",IF($P937=0,"Balanced",IF($Q937="","Reason needed",IF($P937&lt;0,"Short","Over"))))</f>
        <v/>
      </c>
      <c r="U937" s="13">
        <f>IF($A937="","",$H937+$I937+$J937+$K937)</f>
        <v/>
      </c>
      <c r="V937" s="14">
        <f>IF($A937="","",DATE(YEAR($A937),MONTH($A937),1))</f>
        <v/>
      </c>
      <c r="W937" s="7">
        <f>IF($A937="","",$A937&amp;"|"&amp;$B937&amp;"|"&amp;$C937)</f>
        <v/>
      </c>
    </row>
    <row r="938">
      <c r="A938" s="12" t="n"/>
      <c r="B938" s="4" t="n"/>
      <c r="C938" s="4" t="n"/>
      <c r="D938" s="4" t="n"/>
      <c r="E938" s="4" t="n"/>
      <c r="F938" s="5" t="n"/>
      <c r="G938" s="5" t="n"/>
      <c r="H938" s="5" t="n"/>
      <c r="I938" s="5" t="n"/>
      <c r="J938" s="5" t="n"/>
      <c r="K938" s="5" t="n"/>
      <c r="L938" s="5" t="n"/>
      <c r="M938" s="13">
        <f>IF($A938="","",SUMIFS('Petty expenses'!$E$3:$E$1002,'Petty expenses'!$A$3:$A$1002,$A938,'Petty expenses'!$B$3:$B$1002,$B938,'Petty expenses'!$C$3:$C$1002,$C938))</f>
        <v/>
      </c>
      <c r="N938" s="13">
        <f>IF($A938="","",$F938+$H938-$M938)</f>
        <v/>
      </c>
      <c r="O938" s="5" t="n"/>
      <c r="P938" s="13">
        <f>IF(OR($A938="",$O938=""),"",$O938-$N938)</f>
        <v/>
      </c>
      <c r="Q938" s="4" t="n"/>
      <c r="R938" s="5" t="n"/>
      <c r="S938" s="4" t="n"/>
      <c r="T938" s="7">
        <f>IF(OR($A938="",$O938=""),"",IF($P938=0,"Balanced",IF($Q938="","Reason needed",IF($P938&lt;0,"Short","Over"))))</f>
        <v/>
      </c>
      <c r="U938" s="13">
        <f>IF($A938="","",$H938+$I938+$J938+$K938)</f>
        <v/>
      </c>
      <c r="V938" s="14">
        <f>IF($A938="","",DATE(YEAR($A938),MONTH($A938),1))</f>
        <v/>
      </c>
      <c r="W938" s="7">
        <f>IF($A938="","",$A938&amp;"|"&amp;$B938&amp;"|"&amp;$C938)</f>
        <v/>
      </c>
    </row>
    <row r="939">
      <c r="A939" s="12" t="n"/>
      <c r="B939" s="4" t="n"/>
      <c r="C939" s="4" t="n"/>
      <c r="D939" s="4" t="n"/>
      <c r="E939" s="4" t="n"/>
      <c r="F939" s="5" t="n"/>
      <c r="G939" s="5" t="n"/>
      <c r="H939" s="5" t="n"/>
      <c r="I939" s="5" t="n"/>
      <c r="J939" s="5" t="n"/>
      <c r="K939" s="5" t="n"/>
      <c r="L939" s="5" t="n"/>
      <c r="M939" s="13">
        <f>IF($A939="","",SUMIFS('Petty expenses'!$E$3:$E$1002,'Petty expenses'!$A$3:$A$1002,$A939,'Petty expenses'!$B$3:$B$1002,$B939,'Petty expenses'!$C$3:$C$1002,$C939))</f>
        <v/>
      </c>
      <c r="N939" s="13">
        <f>IF($A939="","",$F939+$H939-$M939)</f>
        <v/>
      </c>
      <c r="O939" s="5" t="n"/>
      <c r="P939" s="13">
        <f>IF(OR($A939="",$O939=""),"",$O939-$N939)</f>
        <v/>
      </c>
      <c r="Q939" s="4" t="n"/>
      <c r="R939" s="5" t="n"/>
      <c r="S939" s="4" t="n"/>
      <c r="T939" s="7">
        <f>IF(OR($A939="",$O939=""),"",IF($P939=0,"Balanced",IF($Q939="","Reason needed",IF($P939&lt;0,"Short","Over"))))</f>
        <v/>
      </c>
      <c r="U939" s="13">
        <f>IF($A939="","",$H939+$I939+$J939+$K939)</f>
        <v/>
      </c>
      <c r="V939" s="14">
        <f>IF($A939="","",DATE(YEAR($A939),MONTH($A939),1))</f>
        <v/>
      </c>
      <c r="W939" s="7">
        <f>IF($A939="","",$A939&amp;"|"&amp;$B939&amp;"|"&amp;$C939)</f>
        <v/>
      </c>
    </row>
    <row r="940">
      <c r="A940" s="12" t="n"/>
      <c r="B940" s="4" t="n"/>
      <c r="C940" s="4" t="n"/>
      <c r="D940" s="4" t="n"/>
      <c r="E940" s="4" t="n"/>
      <c r="F940" s="5" t="n"/>
      <c r="G940" s="5" t="n"/>
      <c r="H940" s="5" t="n"/>
      <c r="I940" s="5" t="n"/>
      <c r="J940" s="5" t="n"/>
      <c r="K940" s="5" t="n"/>
      <c r="L940" s="5" t="n"/>
      <c r="M940" s="13">
        <f>IF($A940="","",SUMIFS('Petty expenses'!$E$3:$E$1002,'Petty expenses'!$A$3:$A$1002,$A940,'Petty expenses'!$B$3:$B$1002,$B940,'Petty expenses'!$C$3:$C$1002,$C940))</f>
        <v/>
      </c>
      <c r="N940" s="13">
        <f>IF($A940="","",$F940+$H940-$M940)</f>
        <v/>
      </c>
      <c r="O940" s="5" t="n"/>
      <c r="P940" s="13">
        <f>IF(OR($A940="",$O940=""),"",$O940-$N940)</f>
        <v/>
      </c>
      <c r="Q940" s="4" t="n"/>
      <c r="R940" s="5" t="n"/>
      <c r="S940" s="4" t="n"/>
      <c r="T940" s="7">
        <f>IF(OR($A940="",$O940=""),"",IF($P940=0,"Balanced",IF($Q940="","Reason needed",IF($P940&lt;0,"Short","Over"))))</f>
        <v/>
      </c>
      <c r="U940" s="13">
        <f>IF($A940="","",$H940+$I940+$J940+$K940)</f>
        <v/>
      </c>
      <c r="V940" s="14">
        <f>IF($A940="","",DATE(YEAR($A940),MONTH($A940),1))</f>
        <v/>
      </c>
      <c r="W940" s="7">
        <f>IF($A940="","",$A940&amp;"|"&amp;$B940&amp;"|"&amp;$C940)</f>
        <v/>
      </c>
    </row>
    <row r="941">
      <c r="A941" s="12" t="n"/>
      <c r="B941" s="4" t="n"/>
      <c r="C941" s="4" t="n"/>
      <c r="D941" s="4" t="n"/>
      <c r="E941" s="4" t="n"/>
      <c r="F941" s="5" t="n"/>
      <c r="G941" s="5" t="n"/>
      <c r="H941" s="5" t="n"/>
      <c r="I941" s="5" t="n"/>
      <c r="J941" s="5" t="n"/>
      <c r="K941" s="5" t="n"/>
      <c r="L941" s="5" t="n"/>
      <c r="M941" s="13">
        <f>IF($A941="","",SUMIFS('Petty expenses'!$E$3:$E$1002,'Petty expenses'!$A$3:$A$1002,$A941,'Petty expenses'!$B$3:$B$1002,$B941,'Petty expenses'!$C$3:$C$1002,$C941))</f>
        <v/>
      </c>
      <c r="N941" s="13">
        <f>IF($A941="","",$F941+$H941-$M941)</f>
        <v/>
      </c>
      <c r="O941" s="5" t="n"/>
      <c r="P941" s="13">
        <f>IF(OR($A941="",$O941=""),"",$O941-$N941)</f>
        <v/>
      </c>
      <c r="Q941" s="4" t="n"/>
      <c r="R941" s="5" t="n"/>
      <c r="S941" s="4" t="n"/>
      <c r="T941" s="7">
        <f>IF(OR($A941="",$O941=""),"",IF($P941=0,"Balanced",IF($Q941="","Reason needed",IF($P941&lt;0,"Short","Over"))))</f>
        <v/>
      </c>
      <c r="U941" s="13">
        <f>IF($A941="","",$H941+$I941+$J941+$K941)</f>
        <v/>
      </c>
      <c r="V941" s="14">
        <f>IF($A941="","",DATE(YEAR($A941),MONTH($A941),1))</f>
        <v/>
      </c>
      <c r="W941" s="7">
        <f>IF($A941="","",$A941&amp;"|"&amp;$B941&amp;"|"&amp;$C941)</f>
        <v/>
      </c>
    </row>
    <row r="942">
      <c r="A942" s="12" t="n"/>
      <c r="B942" s="4" t="n"/>
      <c r="C942" s="4" t="n"/>
      <c r="D942" s="4" t="n"/>
      <c r="E942" s="4" t="n"/>
      <c r="F942" s="5" t="n"/>
      <c r="G942" s="5" t="n"/>
      <c r="H942" s="5" t="n"/>
      <c r="I942" s="5" t="n"/>
      <c r="J942" s="5" t="n"/>
      <c r="K942" s="5" t="n"/>
      <c r="L942" s="5" t="n"/>
      <c r="M942" s="13">
        <f>IF($A942="","",SUMIFS('Petty expenses'!$E$3:$E$1002,'Petty expenses'!$A$3:$A$1002,$A942,'Petty expenses'!$B$3:$B$1002,$B942,'Petty expenses'!$C$3:$C$1002,$C942))</f>
        <v/>
      </c>
      <c r="N942" s="13">
        <f>IF($A942="","",$F942+$H942-$M942)</f>
        <v/>
      </c>
      <c r="O942" s="5" t="n"/>
      <c r="P942" s="13">
        <f>IF(OR($A942="",$O942=""),"",$O942-$N942)</f>
        <v/>
      </c>
      <c r="Q942" s="4" t="n"/>
      <c r="R942" s="5" t="n"/>
      <c r="S942" s="4" t="n"/>
      <c r="T942" s="7">
        <f>IF(OR($A942="",$O942=""),"",IF($P942=0,"Balanced",IF($Q942="","Reason needed",IF($P942&lt;0,"Short","Over"))))</f>
        <v/>
      </c>
      <c r="U942" s="13">
        <f>IF($A942="","",$H942+$I942+$J942+$K942)</f>
        <v/>
      </c>
      <c r="V942" s="14">
        <f>IF($A942="","",DATE(YEAR($A942),MONTH($A942),1))</f>
        <v/>
      </c>
      <c r="W942" s="7">
        <f>IF($A942="","",$A942&amp;"|"&amp;$B942&amp;"|"&amp;$C942)</f>
        <v/>
      </c>
    </row>
    <row r="943">
      <c r="A943" s="12" t="n"/>
      <c r="B943" s="4" t="n"/>
      <c r="C943" s="4" t="n"/>
      <c r="D943" s="4" t="n"/>
      <c r="E943" s="4" t="n"/>
      <c r="F943" s="5" t="n"/>
      <c r="G943" s="5" t="n"/>
      <c r="H943" s="5" t="n"/>
      <c r="I943" s="5" t="n"/>
      <c r="J943" s="5" t="n"/>
      <c r="K943" s="5" t="n"/>
      <c r="L943" s="5" t="n"/>
      <c r="M943" s="13">
        <f>IF($A943="","",SUMIFS('Petty expenses'!$E$3:$E$1002,'Petty expenses'!$A$3:$A$1002,$A943,'Petty expenses'!$B$3:$B$1002,$B943,'Petty expenses'!$C$3:$C$1002,$C943))</f>
        <v/>
      </c>
      <c r="N943" s="13">
        <f>IF($A943="","",$F943+$H943-$M943)</f>
        <v/>
      </c>
      <c r="O943" s="5" t="n"/>
      <c r="P943" s="13">
        <f>IF(OR($A943="",$O943=""),"",$O943-$N943)</f>
        <v/>
      </c>
      <c r="Q943" s="4" t="n"/>
      <c r="R943" s="5" t="n"/>
      <c r="S943" s="4" t="n"/>
      <c r="T943" s="7">
        <f>IF(OR($A943="",$O943=""),"",IF($P943=0,"Balanced",IF($Q943="","Reason needed",IF($P943&lt;0,"Short","Over"))))</f>
        <v/>
      </c>
      <c r="U943" s="13">
        <f>IF($A943="","",$H943+$I943+$J943+$K943)</f>
        <v/>
      </c>
      <c r="V943" s="14">
        <f>IF($A943="","",DATE(YEAR($A943),MONTH($A943),1))</f>
        <v/>
      </c>
      <c r="W943" s="7">
        <f>IF($A943="","",$A943&amp;"|"&amp;$B943&amp;"|"&amp;$C943)</f>
        <v/>
      </c>
    </row>
    <row r="944">
      <c r="A944" s="12" t="n"/>
      <c r="B944" s="4" t="n"/>
      <c r="C944" s="4" t="n"/>
      <c r="D944" s="4" t="n"/>
      <c r="E944" s="4" t="n"/>
      <c r="F944" s="5" t="n"/>
      <c r="G944" s="5" t="n"/>
      <c r="H944" s="5" t="n"/>
      <c r="I944" s="5" t="n"/>
      <c r="J944" s="5" t="n"/>
      <c r="K944" s="5" t="n"/>
      <c r="L944" s="5" t="n"/>
      <c r="M944" s="13">
        <f>IF($A944="","",SUMIFS('Petty expenses'!$E$3:$E$1002,'Petty expenses'!$A$3:$A$1002,$A944,'Petty expenses'!$B$3:$B$1002,$B944,'Petty expenses'!$C$3:$C$1002,$C944))</f>
        <v/>
      </c>
      <c r="N944" s="13">
        <f>IF($A944="","",$F944+$H944-$M944)</f>
        <v/>
      </c>
      <c r="O944" s="5" t="n"/>
      <c r="P944" s="13">
        <f>IF(OR($A944="",$O944=""),"",$O944-$N944)</f>
        <v/>
      </c>
      <c r="Q944" s="4" t="n"/>
      <c r="R944" s="5" t="n"/>
      <c r="S944" s="4" t="n"/>
      <c r="T944" s="7">
        <f>IF(OR($A944="",$O944=""),"",IF($P944=0,"Balanced",IF($Q944="","Reason needed",IF($P944&lt;0,"Short","Over"))))</f>
        <v/>
      </c>
      <c r="U944" s="13">
        <f>IF($A944="","",$H944+$I944+$J944+$K944)</f>
        <v/>
      </c>
      <c r="V944" s="14">
        <f>IF($A944="","",DATE(YEAR($A944),MONTH($A944),1))</f>
        <v/>
      </c>
      <c r="W944" s="7">
        <f>IF($A944="","",$A944&amp;"|"&amp;$B944&amp;"|"&amp;$C944)</f>
        <v/>
      </c>
    </row>
    <row r="945">
      <c r="A945" s="12" t="n"/>
      <c r="B945" s="4" t="n"/>
      <c r="C945" s="4" t="n"/>
      <c r="D945" s="4" t="n"/>
      <c r="E945" s="4" t="n"/>
      <c r="F945" s="5" t="n"/>
      <c r="G945" s="5" t="n"/>
      <c r="H945" s="5" t="n"/>
      <c r="I945" s="5" t="n"/>
      <c r="J945" s="5" t="n"/>
      <c r="K945" s="5" t="n"/>
      <c r="L945" s="5" t="n"/>
      <c r="M945" s="13">
        <f>IF($A945="","",SUMIFS('Petty expenses'!$E$3:$E$1002,'Petty expenses'!$A$3:$A$1002,$A945,'Petty expenses'!$B$3:$B$1002,$B945,'Petty expenses'!$C$3:$C$1002,$C945))</f>
        <v/>
      </c>
      <c r="N945" s="13">
        <f>IF($A945="","",$F945+$H945-$M945)</f>
        <v/>
      </c>
      <c r="O945" s="5" t="n"/>
      <c r="P945" s="13">
        <f>IF(OR($A945="",$O945=""),"",$O945-$N945)</f>
        <v/>
      </c>
      <c r="Q945" s="4" t="n"/>
      <c r="R945" s="5" t="n"/>
      <c r="S945" s="4" t="n"/>
      <c r="T945" s="7">
        <f>IF(OR($A945="",$O945=""),"",IF($P945=0,"Balanced",IF($Q945="","Reason needed",IF($P945&lt;0,"Short","Over"))))</f>
        <v/>
      </c>
      <c r="U945" s="13">
        <f>IF($A945="","",$H945+$I945+$J945+$K945)</f>
        <v/>
      </c>
      <c r="V945" s="14">
        <f>IF($A945="","",DATE(YEAR($A945),MONTH($A945),1))</f>
        <v/>
      </c>
      <c r="W945" s="7">
        <f>IF($A945="","",$A945&amp;"|"&amp;$B945&amp;"|"&amp;$C945)</f>
        <v/>
      </c>
    </row>
    <row r="946">
      <c r="A946" s="12" t="n"/>
      <c r="B946" s="4" t="n"/>
      <c r="C946" s="4" t="n"/>
      <c r="D946" s="4" t="n"/>
      <c r="E946" s="4" t="n"/>
      <c r="F946" s="5" t="n"/>
      <c r="G946" s="5" t="n"/>
      <c r="H946" s="5" t="n"/>
      <c r="I946" s="5" t="n"/>
      <c r="J946" s="5" t="n"/>
      <c r="K946" s="5" t="n"/>
      <c r="L946" s="5" t="n"/>
      <c r="M946" s="13">
        <f>IF($A946="","",SUMIFS('Petty expenses'!$E$3:$E$1002,'Petty expenses'!$A$3:$A$1002,$A946,'Petty expenses'!$B$3:$B$1002,$B946,'Petty expenses'!$C$3:$C$1002,$C946))</f>
        <v/>
      </c>
      <c r="N946" s="13">
        <f>IF($A946="","",$F946+$H946-$M946)</f>
        <v/>
      </c>
      <c r="O946" s="5" t="n"/>
      <c r="P946" s="13">
        <f>IF(OR($A946="",$O946=""),"",$O946-$N946)</f>
        <v/>
      </c>
      <c r="Q946" s="4" t="n"/>
      <c r="R946" s="5" t="n"/>
      <c r="S946" s="4" t="n"/>
      <c r="T946" s="7">
        <f>IF(OR($A946="",$O946=""),"",IF($P946=0,"Balanced",IF($Q946="","Reason needed",IF($P946&lt;0,"Short","Over"))))</f>
        <v/>
      </c>
      <c r="U946" s="13">
        <f>IF($A946="","",$H946+$I946+$J946+$K946)</f>
        <v/>
      </c>
      <c r="V946" s="14">
        <f>IF($A946="","",DATE(YEAR($A946),MONTH($A946),1))</f>
        <v/>
      </c>
      <c r="W946" s="7">
        <f>IF($A946="","",$A946&amp;"|"&amp;$B946&amp;"|"&amp;$C946)</f>
        <v/>
      </c>
    </row>
    <row r="947">
      <c r="A947" s="12" t="n"/>
      <c r="B947" s="4" t="n"/>
      <c r="C947" s="4" t="n"/>
      <c r="D947" s="4" t="n"/>
      <c r="E947" s="4" t="n"/>
      <c r="F947" s="5" t="n"/>
      <c r="G947" s="5" t="n"/>
      <c r="H947" s="5" t="n"/>
      <c r="I947" s="5" t="n"/>
      <c r="J947" s="5" t="n"/>
      <c r="K947" s="5" t="n"/>
      <c r="L947" s="5" t="n"/>
      <c r="M947" s="13">
        <f>IF($A947="","",SUMIFS('Petty expenses'!$E$3:$E$1002,'Petty expenses'!$A$3:$A$1002,$A947,'Petty expenses'!$B$3:$B$1002,$B947,'Petty expenses'!$C$3:$C$1002,$C947))</f>
        <v/>
      </c>
      <c r="N947" s="13">
        <f>IF($A947="","",$F947+$H947-$M947)</f>
        <v/>
      </c>
      <c r="O947" s="5" t="n"/>
      <c r="P947" s="13">
        <f>IF(OR($A947="",$O947=""),"",$O947-$N947)</f>
        <v/>
      </c>
      <c r="Q947" s="4" t="n"/>
      <c r="R947" s="5" t="n"/>
      <c r="S947" s="4" t="n"/>
      <c r="T947" s="7">
        <f>IF(OR($A947="",$O947=""),"",IF($P947=0,"Balanced",IF($Q947="","Reason needed",IF($P947&lt;0,"Short","Over"))))</f>
        <v/>
      </c>
      <c r="U947" s="13">
        <f>IF($A947="","",$H947+$I947+$J947+$K947)</f>
        <v/>
      </c>
      <c r="V947" s="14">
        <f>IF($A947="","",DATE(YEAR($A947),MONTH($A947),1))</f>
        <v/>
      </c>
      <c r="W947" s="7">
        <f>IF($A947="","",$A947&amp;"|"&amp;$B947&amp;"|"&amp;$C947)</f>
        <v/>
      </c>
    </row>
    <row r="948">
      <c r="A948" s="12" t="n"/>
      <c r="B948" s="4" t="n"/>
      <c r="C948" s="4" t="n"/>
      <c r="D948" s="4" t="n"/>
      <c r="E948" s="4" t="n"/>
      <c r="F948" s="5" t="n"/>
      <c r="G948" s="5" t="n"/>
      <c r="H948" s="5" t="n"/>
      <c r="I948" s="5" t="n"/>
      <c r="J948" s="5" t="n"/>
      <c r="K948" s="5" t="n"/>
      <c r="L948" s="5" t="n"/>
      <c r="M948" s="13">
        <f>IF($A948="","",SUMIFS('Petty expenses'!$E$3:$E$1002,'Petty expenses'!$A$3:$A$1002,$A948,'Petty expenses'!$B$3:$B$1002,$B948,'Petty expenses'!$C$3:$C$1002,$C948))</f>
        <v/>
      </c>
      <c r="N948" s="13">
        <f>IF($A948="","",$F948+$H948-$M948)</f>
        <v/>
      </c>
      <c r="O948" s="5" t="n"/>
      <c r="P948" s="13">
        <f>IF(OR($A948="",$O948=""),"",$O948-$N948)</f>
        <v/>
      </c>
      <c r="Q948" s="4" t="n"/>
      <c r="R948" s="5" t="n"/>
      <c r="S948" s="4" t="n"/>
      <c r="T948" s="7">
        <f>IF(OR($A948="",$O948=""),"",IF($P948=0,"Balanced",IF($Q948="","Reason needed",IF($P948&lt;0,"Short","Over"))))</f>
        <v/>
      </c>
      <c r="U948" s="13">
        <f>IF($A948="","",$H948+$I948+$J948+$K948)</f>
        <v/>
      </c>
      <c r="V948" s="14">
        <f>IF($A948="","",DATE(YEAR($A948),MONTH($A948),1))</f>
        <v/>
      </c>
      <c r="W948" s="7">
        <f>IF($A948="","",$A948&amp;"|"&amp;$B948&amp;"|"&amp;$C948)</f>
        <v/>
      </c>
    </row>
    <row r="949">
      <c r="A949" s="12" t="n"/>
      <c r="B949" s="4" t="n"/>
      <c r="C949" s="4" t="n"/>
      <c r="D949" s="4" t="n"/>
      <c r="E949" s="4" t="n"/>
      <c r="F949" s="5" t="n"/>
      <c r="G949" s="5" t="n"/>
      <c r="H949" s="5" t="n"/>
      <c r="I949" s="5" t="n"/>
      <c r="J949" s="5" t="n"/>
      <c r="K949" s="5" t="n"/>
      <c r="L949" s="5" t="n"/>
      <c r="M949" s="13">
        <f>IF($A949="","",SUMIFS('Petty expenses'!$E$3:$E$1002,'Petty expenses'!$A$3:$A$1002,$A949,'Petty expenses'!$B$3:$B$1002,$B949,'Petty expenses'!$C$3:$C$1002,$C949))</f>
        <v/>
      </c>
      <c r="N949" s="13">
        <f>IF($A949="","",$F949+$H949-$M949)</f>
        <v/>
      </c>
      <c r="O949" s="5" t="n"/>
      <c r="P949" s="13">
        <f>IF(OR($A949="",$O949=""),"",$O949-$N949)</f>
        <v/>
      </c>
      <c r="Q949" s="4" t="n"/>
      <c r="R949" s="5" t="n"/>
      <c r="S949" s="4" t="n"/>
      <c r="T949" s="7">
        <f>IF(OR($A949="",$O949=""),"",IF($P949=0,"Balanced",IF($Q949="","Reason needed",IF($P949&lt;0,"Short","Over"))))</f>
        <v/>
      </c>
      <c r="U949" s="13">
        <f>IF($A949="","",$H949+$I949+$J949+$K949)</f>
        <v/>
      </c>
      <c r="V949" s="14">
        <f>IF($A949="","",DATE(YEAR($A949),MONTH($A949),1))</f>
        <v/>
      </c>
      <c r="W949" s="7">
        <f>IF($A949="","",$A949&amp;"|"&amp;$B949&amp;"|"&amp;$C949)</f>
        <v/>
      </c>
    </row>
    <row r="950">
      <c r="A950" s="12" t="n"/>
      <c r="B950" s="4" t="n"/>
      <c r="C950" s="4" t="n"/>
      <c r="D950" s="4" t="n"/>
      <c r="E950" s="4" t="n"/>
      <c r="F950" s="5" t="n"/>
      <c r="G950" s="5" t="n"/>
      <c r="H950" s="5" t="n"/>
      <c r="I950" s="5" t="n"/>
      <c r="J950" s="5" t="n"/>
      <c r="K950" s="5" t="n"/>
      <c r="L950" s="5" t="n"/>
      <c r="M950" s="13">
        <f>IF($A950="","",SUMIFS('Petty expenses'!$E$3:$E$1002,'Petty expenses'!$A$3:$A$1002,$A950,'Petty expenses'!$B$3:$B$1002,$B950,'Petty expenses'!$C$3:$C$1002,$C950))</f>
        <v/>
      </c>
      <c r="N950" s="13">
        <f>IF($A950="","",$F950+$H950-$M950)</f>
        <v/>
      </c>
      <c r="O950" s="5" t="n"/>
      <c r="P950" s="13">
        <f>IF(OR($A950="",$O950=""),"",$O950-$N950)</f>
        <v/>
      </c>
      <c r="Q950" s="4" t="n"/>
      <c r="R950" s="5" t="n"/>
      <c r="S950" s="4" t="n"/>
      <c r="T950" s="7">
        <f>IF(OR($A950="",$O950=""),"",IF($P950=0,"Balanced",IF($Q950="","Reason needed",IF($P950&lt;0,"Short","Over"))))</f>
        <v/>
      </c>
      <c r="U950" s="13">
        <f>IF($A950="","",$H950+$I950+$J950+$K950)</f>
        <v/>
      </c>
      <c r="V950" s="14">
        <f>IF($A950="","",DATE(YEAR($A950),MONTH($A950),1))</f>
        <v/>
      </c>
      <c r="W950" s="7">
        <f>IF($A950="","",$A950&amp;"|"&amp;$B950&amp;"|"&amp;$C950)</f>
        <v/>
      </c>
    </row>
    <row r="951">
      <c r="A951" s="12" t="n"/>
      <c r="B951" s="4" t="n"/>
      <c r="C951" s="4" t="n"/>
      <c r="D951" s="4" t="n"/>
      <c r="E951" s="4" t="n"/>
      <c r="F951" s="5" t="n"/>
      <c r="G951" s="5" t="n"/>
      <c r="H951" s="5" t="n"/>
      <c r="I951" s="5" t="n"/>
      <c r="J951" s="5" t="n"/>
      <c r="K951" s="5" t="n"/>
      <c r="L951" s="5" t="n"/>
      <c r="M951" s="13">
        <f>IF($A951="","",SUMIFS('Petty expenses'!$E$3:$E$1002,'Petty expenses'!$A$3:$A$1002,$A951,'Petty expenses'!$B$3:$B$1002,$B951,'Petty expenses'!$C$3:$C$1002,$C951))</f>
        <v/>
      </c>
      <c r="N951" s="13">
        <f>IF($A951="","",$F951+$H951-$M951)</f>
        <v/>
      </c>
      <c r="O951" s="5" t="n"/>
      <c r="P951" s="13">
        <f>IF(OR($A951="",$O951=""),"",$O951-$N951)</f>
        <v/>
      </c>
      <c r="Q951" s="4" t="n"/>
      <c r="R951" s="5" t="n"/>
      <c r="S951" s="4" t="n"/>
      <c r="T951" s="7">
        <f>IF(OR($A951="",$O951=""),"",IF($P951=0,"Balanced",IF($Q951="","Reason needed",IF($P951&lt;0,"Short","Over"))))</f>
        <v/>
      </c>
      <c r="U951" s="13">
        <f>IF($A951="","",$H951+$I951+$J951+$K951)</f>
        <v/>
      </c>
      <c r="V951" s="14">
        <f>IF($A951="","",DATE(YEAR($A951),MONTH($A951),1))</f>
        <v/>
      </c>
      <c r="W951" s="7">
        <f>IF($A951="","",$A951&amp;"|"&amp;$B951&amp;"|"&amp;$C951)</f>
        <v/>
      </c>
    </row>
    <row r="952">
      <c r="A952" s="12" t="n"/>
      <c r="B952" s="4" t="n"/>
      <c r="C952" s="4" t="n"/>
      <c r="D952" s="4" t="n"/>
      <c r="E952" s="4" t="n"/>
      <c r="F952" s="5" t="n"/>
      <c r="G952" s="5" t="n"/>
      <c r="H952" s="5" t="n"/>
      <c r="I952" s="5" t="n"/>
      <c r="J952" s="5" t="n"/>
      <c r="K952" s="5" t="n"/>
      <c r="L952" s="5" t="n"/>
      <c r="M952" s="13">
        <f>IF($A952="","",SUMIFS('Petty expenses'!$E$3:$E$1002,'Petty expenses'!$A$3:$A$1002,$A952,'Petty expenses'!$B$3:$B$1002,$B952,'Petty expenses'!$C$3:$C$1002,$C952))</f>
        <v/>
      </c>
      <c r="N952" s="13">
        <f>IF($A952="","",$F952+$H952-$M952)</f>
        <v/>
      </c>
      <c r="O952" s="5" t="n"/>
      <c r="P952" s="13">
        <f>IF(OR($A952="",$O952=""),"",$O952-$N952)</f>
        <v/>
      </c>
      <c r="Q952" s="4" t="n"/>
      <c r="R952" s="5" t="n"/>
      <c r="S952" s="4" t="n"/>
      <c r="T952" s="7">
        <f>IF(OR($A952="",$O952=""),"",IF($P952=0,"Balanced",IF($Q952="","Reason needed",IF($P952&lt;0,"Short","Over"))))</f>
        <v/>
      </c>
      <c r="U952" s="13">
        <f>IF($A952="","",$H952+$I952+$J952+$K952)</f>
        <v/>
      </c>
      <c r="V952" s="14">
        <f>IF($A952="","",DATE(YEAR($A952),MONTH($A952),1))</f>
        <v/>
      </c>
      <c r="W952" s="7">
        <f>IF($A952="","",$A952&amp;"|"&amp;$B952&amp;"|"&amp;$C952)</f>
        <v/>
      </c>
    </row>
    <row r="953">
      <c r="A953" s="12" t="n"/>
      <c r="B953" s="4" t="n"/>
      <c r="C953" s="4" t="n"/>
      <c r="D953" s="4" t="n"/>
      <c r="E953" s="4" t="n"/>
      <c r="F953" s="5" t="n"/>
      <c r="G953" s="5" t="n"/>
      <c r="H953" s="5" t="n"/>
      <c r="I953" s="5" t="n"/>
      <c r="J953" s="5" t="n"/>
      <c r="K953" s="5" t="n"/>
      <c r="L953" s="5" t="n"/>
      <c r="M953" s="13">
        <f>IF($A953="","",SUMIFS('Petty expenses'!$E$3:$E$1002,'Petty expenses'!$A$3:$A$1002,$A953,'Petty expenses'!$B$3:$B$1002,$B953,'Petty expenses'!$C$3:$C$1002,$C953))</f>
        <v/>
      </c>
      <c r="N953" s="13">
        <f>IF($A953="","",$F953+$H953-$M953)</f>
        <v/>
      </c>
      <c r="O953" s="5" t="n"/>
      <c r="P953" s="13">
        <f>IF(OR($A953="",$O953=""),"",$O953-$N953)</f>
        <v/>
      </c>
      <c r="Q953" s="4" t="n"/>
      <c r="R953" s="5" t="n"/>
      <c r="S953" s="4" t="n"/>
      <c r="T953" s="7">
        <f>IF(OR($A953="",$O953=""),"",IF($P953=0,"Balanced",IF($Q953="","Reason needed",IF($P953&lt;0,"Short","Over"))))</f>
        <v/>
      </c>
      <c r="U953" s="13">
        <f>IF($A953="","",$H953+$I953+$J953+$K953)</f>
        <v/>
      </c>
      <c r="V953" s="14">
        <f>IF($A953="","",DATE(YEAR($A953),MONTH($A953),1))</f>
        <v/>
      </c>
      <c r="W953" s="7">
        <f>IF($A953="","",$A953&amp;"|"&amp;$B953&amp;"|"&amp;$C953)</f>
        <v/>
      </c>
    </row>
    <row r="954">
      <c r="A954" s="12" t="n"/>
      <c r="B954" s="4" t="n"/>
      <c r="C954" s="4" t="n"/>
      <c r="D954" s="4" t="n"/>
      <c r="E954" s="4" t="n"/>
      <c r="F954" s="5" t="n"/>
      <c r="G954" s="5" t="n"/>
      <c r="H954" s="5" t="n"/>
      <c r="I954" s="5" t="n"/>
      <c r="J954" s="5" t="n"/>
      <c r="K954" s="5" t="n"/>
      <c r="L954" s="5" t="n"/>
      <c r="M954" s="13">
        <f>IF($A954="","",SUMIFS('Petty expenses'!$E$3:$E$1002,'Petty expenses'!$A$3:$A$1002,$A954,'Petty expenses'!$B$3:$B$1002,$B954,'Petty expenses'!$C$3:$C$1002,$C954))</f>
        <v/>
      </c>
      <c r="N954" s="13">
        <f>IF($A954="","",$F954+$H954-$M954)</f>
        <v/>
      </c>
      <c r="O954" s="5" t="n"/>
      <c r="P954" s="13">
        <f>IF(OR($A954="",$O954=""),"",$O954-$N954)</f>
        <v/>
      </c>
      <c r="Q954" s="4" t="n"/>
      <c r="R954" s="5" t="n"/>
      <c r="S954" s="4" t="n"/>
      <c r="T954" s="7">
        <f>IF(OR($A954="",$O954=""),"",IF($P954=0,"Balanced",IF($Q954="","Reason needed",IF($P954&lt;0,"Short","Over"))))</f>
        <v/>
      </c>
      <c r="U954" s="13">
        <f>IF($A954="","",$H954+$I954+$J954+$K954)</f>
        <v/>
      </c>
      <c r="V954" s="14">
        <f>IF($A954="","",DATE(YEAR($A954),MONTH($A954),1))</f>
        <v/>
      </c>
      <c r="W954" s="7">
        <f>IF($A954="","",$A954&amp;"|"&amp;$B954&amp;"|"&amp;$C954)</f>
        <v/>
      </c>
    </row>
    <row r="955">
      <c r="A955" s="12" t="n"/>
      <c r="B955" s="4" t="n"/>
      <c r="C955" s="4" t="n"/>
      <c r="D955" s="4" t="n"/>
      <c r="E955" s="4" t="n"/>
      <c r="F955" s="5" t="n"/>
      <c r="G955" s="5" t="n"/>
      <c r="H955" s="5" t="n"/>
      <c r="I955" s="5" t="n"/>
      <c r="J955" s="5" t="n"/>
      <c r="K955" s="5" t="n"/>
      <c r="L955" s="5" t="n"/>
      <c r="M955" s="13">
        <f>IF($A955="","",SUMIFS('Petty expenses'!$E$3:$E$1002,'Petty expenses'!$A$3:$A$1002,$A955,'Petty expenses'!$B$3:$B$1002,$B955,'Petty expenses'!$C$3:$C$1002,$C955))</f>
        <v/>
      </c>
      <c r="N955" s="13">
        <f>IF($A955="","",$F955+$H955-$M955)</f>
        <v/>
      </c>
      <c r="O955" s="5" t="n"/>
      <c r="P955" s="13">
        <f>IF(OR($A955="",$O955=""),"",$O955-$N955)</f>
        <v/>
      </c>
      <c r="Q955" s="4" t="n"/>
      <c r="R955" s="5" t="n"/>
      <c r="S955" s="4" t="n"/>
      <c r="T955" s="7">
        <f>IF(OR($A955="",$O955=""),"",IF($P955=0,"Balanced",IF($Q955="","Reason needed",IF($P955&lt;0,"Short","Over"))))</f>
        <v/>
      </c>
      <c r="U955" s="13">
        <f>IF($A955="","",$H955+$I955+$J955+$K955)</f>
        <v/>
      </c>
      <c r="V955" s="14">
        <f>IF($A955="","",DATE(YEAR($A955),MONTH($A955),1))</f>
        <v/>
      </c>
      <c r="W955" s="7">
        <f>IF($A955="","",$A955&amp;"|"&amp;$B955&amp;"|"&amp;$C955)</f>
        <v/>
      </c>
    </row>
    <row r="956">
      <c r="A956" s="12" t="n"/>
      <c r="B956" s="4" t="n"/>
      <c r="C956" s="4" t="n"/>
      <c r="D956" s="4" t="n"/>
      <c r="E956" s="4" t="n"/>
      <c r="F956" s="5" t="n"/>
      <c r="G956" s="5" t="n"/>
      <c r="H956" s="5" t="n"/>
      <c r="I956" s="5" t="n"/>
      <c r="J956" s="5" t="n"/>
      <c r="K956" s="5" t="n"/>
      <c r="L956" s="5" t="n"/>
      <c r="M956" s="13">
        <f>IF($A956="","",SUMIFS('Petty expenses'!$E$3:$E$1002,'Petty expenses'!$A$3:$A$1002,$A956,'Petty expenses'!$B$3:$B$1002,$B956,'Petty expenses'!$C$3:$C$1002,$C956))</f>
        <v/>
      </c>
      <c r="N956" s="13">
        <f>IF($A956="","",$F956+$H956-$M956)</f>
        <v/>
      </c>
      <c r="O956" s="5" t="n"/>
      <c r="P956" s="13">
        <f>IF(OR($A956="",$O956=""),"",$O956-$N956)</f>
        <v/>
      </c>
      <c r="Q956" s="4" t="n"/>
      <c r="R956" s="5" t="n"/>
      <c r="S956" s="4" t="n"/>
      <c r="T956" s="7">
        <f>IF(OR($A956="",$O956=""),"",IF($P956=0,"Balanced",IF($Q956="","Reason needed",IF($P956&lt;0,"Short","Over"))))</f>
        <v/>
      </c>
      <c r="U956" s="13">
        <f>IF($A956="","",$H956+$I956+$J956+$K956)</f>
        <v/>
      </c>
      <c r="V956" s="14">
        <f>IF($A956="","",DATE(YEAR($A956),MONTH($A956),1))</f>
        <v/>
      </c>
      <c r="W956" s="7">
        <f>IF($A956="","",$A956&amp;"|"&amp;$B956&amp;"|"&amp;$C956)</f>
        <v/>
      </c>
    </row>
    <row r="957">
      <c r="A957" s="12" t="n"/>
      <c r="B957" s="4" t="n"/>
      <c r="C957" s="4" t="n"/>
      <c r="D957" s="4" t="n"/>
      <c r="E957" s="4" t="n"/>
      <c r="F957" s="5" t="n"/>
      <c r="G957" s="5" t="n"/>
      <c r="H957" s="5" t="n"/>
      <c r="I957" s="5" t="n"/>
      <c r="J957" s="5" t="n"/>
      <c r="K957" s="5" t="n"/>
      <c r="L957" s="5" t="n"/>
      <c r="M957" s="13">
        <f>IF($A957="","",SUMIFS('Petty expenses'!$E$3:$E$1002,'Petty expenses'!$A$3:$A$1002,$A957,'Petty expenses'!$B$3:$B$1002,$B957,'Petty expenses'!$C$3:$C$1002,$C957))</f>
        <v/>
      </c>
      <c r="N957" s="13">
        <f>IF($A957="","",$F957+$H957-$M957)</f>
        <v/>
      </c>
      <c r="O957" s="5" t="n"/>
      <c r="P957" s="13">
        <f>IF(OR($A957="",$O957=""),"",$O957-$N957)</f>
        <v/>
      </c>
      <c r="Q957" s="4" t="n"/>
      <c r="R957" s="5" t="n"/>
      <c r="S957" s="4" t="n"/>
      <c r="T957" s="7">
        <f>IF(OR($A957="",$O957=""),"",IF($P957=0,"Balanced",IF($Q957="","Reason needed",IF($P957&lt;0,"Short","Over"))))</f>
        <v/>
      </c>
      <c r="U957" s="13">
        <f>IF($A957="","",$H957+$I957+$J957+$K957)</f>
        <v/>
      </c>
      <c r="V957" s="14">
        <f>IF($A957="","",DATE(YEAR($A957),MONTH($A957),1))</f>
        <v/>
      </c>
      <c r="W957" s="7">
        <f>IF($A957="","",$A957&amp;"|"&amp;$B957&amp;"|"&amp;$C957)</f>
        <v/>
      </c>
    </row>
    <row r="958">
      <c r="A958" s="12" t="n"/>
      <c r="B958" s="4" t="n"/>
      <c r="C958" s="4" t="n"/>
      <c r="D958" s="4" t="n"/>
      <c r="E958" s="4" t="n"/>
      <c r="F958" s="5" t="n"/>
      <c r="G958" s="5" t="n"/>
      <c r="H958" s="5" t="n"/>
      <c r="I958" s="5" t="n"/>
      <c r="J958" s="5" t="n"/>
      <c r="K958" s="5" t="n"/>
      <c r="L958" s="5" t="n"/>
      <c r="M958" s="13">
        <f>IF($A958="","",SUMIFS('Petty expenses'!$E$3:$E$1002,'Petty expenses'!$A$3:$A$1002,$A958,'Petty expenses'!$B$3:$B$1002,$B958,'Petty expenses'!$C$3:$C$1002,$C958))</f>
        <v/>
      </c>
      <c r="N958" s="13">
        <f>IF($A958="","",$F958+$H958-$M958)</f>
        <v/>
      </c>
      <c r="O958" s="5" t="n"/>
      <c r="P958" s="13">
        <f>IF(OR($A958="",$O958=""),"",$O958-$N958)</f>
        <v/>
      </c>
      <c r="Q958" s="4" t="n"/>
      <c r="R958" s="5" t="n"/>
      <c r="S958" s="4" t="n"/>
      <c r="T958" s="7">
        <f>IF(OR($A958="",$O958=""),"",IF($P958=0,"Balanced",IF($Q958="","Reason needed",IF($P958&lt;0,"Short","Over"))))</f>
        <v/>
      </c>
      <c r="U958" s="13">
        <f>IF($A958="","",$H958+$I958+$J958+$K958)</f>
        <v/>
      </c>
      <c r="V958" s="14">
        <f>IF($A958="","",DATE(YEAR($A958),MONTH($A958),1))</f>
        <v/>
      </c>
      <c r="W958" s="7">
        <f>IF($A958="","",$A958&amp;"|"&amp;$B958&amp;"|"&amp;$C958)</f>
        <v/>
      </c>
    </row>
    <row r="959">
      <c r="A959" s="12" t="n"/>
      <c r="B959" s="4" t="n"/>
      <c r="C959" s="4" t="n"/>
      <c r="D959" s="4" t="n"/>
      <c r="E959" s="4" t="n"/>
      <c r="F959" s="5" t="n"/>
      <c r="G959" s="5" t="n"/>
      <c r="H959" s="5" t="n"/>
      <c r="I959" s="5" t="n"/>
      <c r="J959" s="5" t="n"/>
      <c r="K959" s="5" t="n"/>
      <c r="L959" s="5" t="n"/>
      <c r="M959" s="13">
        <f>IF($A959="","",SUMIFS('Petty expenses'!$E$3:$E$1002,'Petty expenses'!$A$3:$A$1002,$A959,'Petty expenses'!$B$3:$B$1002,$B959,'Petty expenses'!$C$3:$C$1002,$C959))</f>
        <v/>
      </c>
      <c r="N959" s="13">
        <f>IF($A959="","",$F959+$H959-$M959)</f>
        <v/>
      </c>
      <c r="O959" s="5" t="n"/>
      <c r="P959" s="13">
        <f>IF(OR($A959="",$O959=""),"",$O959-$N959)</f>
        <v/>
      </c>
      <c r="Q959" s="4" t="n"/>
      <c r="R959" s="5" t="n"/>
      <c r="S959" s="4" t="n"/>
      <c r="T959" s="7">
        <f>IF(OR($A959="",$O959=""),"",IF($P959=0,"Balanced",IF($Q959="","Reason needed",IF($P959&lt;0,"Short","Over"))))</f>
        <v/>
      </c>
      <c r="U959" s="13">
        <f>IF($A959="","",$H959+$I959+$J959+$K959)</f>
        <v/>
      </c>
      <c r="V959" s="14">
        <f>IF($A959="","",DATE(YEAR($A959),MONTH($A959),1))</f>
        <v/>
      </c>
      <c r="W959" s="7">
        <f>IF($A959="","",$A959&amp;"|"&amp;$B959&amp;"|"&amp;$C959)</f>
        <v/>
      </c>
    </row>
    <row r="960">
      <c r="A960" s="12" t="n"/>
      <c r="B960" s="4" t="n"/>
      <c r="C960" s="4" t="n"/>
      <c r="D960" s="4" t="n"/>
      <c r="E960" s="4" t="n"/>
      <c r="F960" s="5" t="n"/>
      <c r="G960" s="5" t="n"/>
      <c r="H960" s="5" t="n"/>
      <c r="I960" s="5" t="n"/>
      <c r="J960" s="5" t="n"/>
      <c r="K960" s="5" t="n"/>
      <c r="L960" s="5" t="n"/>
      <c r="M960" s="13">
        <f>IF($A960="","",SUMIFS('Petty expenses'!$E$3:$E$1002,'Petty expenses'!$A$3:$A$1002,$A960,'Petty expenses'!$B$3:$B$1002,$B960,'Petty expenses'!$C$3:$C$1002,$C960))</f>
        <v/>
      </c>
      <c r="N960" s="13">
        <f>IF($A960="","",$F960+$H960-$M960)</f>
        <v/>
      </c>
      <c r="O960" s="5" t="n"/>
      <c r="P960" s="13">
        <f>IF(OR($A960="",$O960=""),"",$O960-$N960)</f>
        <v/>
      </c>
      <c r="Q960" s="4" t="n"/>
      <c r="R960" s="5" t="n"/>
      <c r="S960" s="4" t="n"/>
      <c r="T960" s="7">
        <f>IF(OR($A960="",$O960=""),"",IF($P960=0,"Balanced",IF($Q960="","Reason needed",IF($P960&lt;0,"Short","Over"))))</f>
        <v/>
      </c>
      <c r="U960" s="13">
        <f>IF($A960="","",$H960+$I960+$J960+$K960)</f>
        <v/>
      </c>
      <c r="V960" s="14">
        <f>IF($A960="","",DATE(YEAR($A960),MONTH($A960),1))</f>
        <v/>
      </c>
      <c r="W960" s="7">
        <f>IF($A960="","",$A960&amp;"|"&amp;$B960&amp;"|"&amp;$C960)</f>
        <v/>
      </c>
    </row>
    <row r="961">
      <c r="A961" s="12" t="n"/>
      <c r="B961" s="4" t="n"/>
      <c r="C961" s="4" t="n"/>
      <c r="D961" s="4" t="n"/>
      <c r="E961" s="4" t="n"/>
      <c r="F961" s="5" t="n"/>
      <c r="G961" s="5" t="n"/>
      <c r="H961" s="5" t="n"/>
      <c r="I961" s="5" t="n"/>
      <c r="J961" s="5" t="n"/>
      <c r="K961" s="5" t="n"/>
      <c r="L961" s="5" t="n"/>
      <c r="M961" s="13">
        <f>IF($A961="","",SUMIFS('Petty expenses'!$E$3:$E$1002,'Petty expenses'!$A$3:$A$1002,$A961,'Petty expenses'!$B$3:$B$1002,$B961,'Petty expenses'!$C$3:$C$1002,$C961))</f>
        <v/>
      </c>
      <c r="N961" s="13">
        <f>IF($A961="","",$F961+$H961-$M961)</f>
        <v/>
      </c>
      <c r="O961" s="5" t="n"/>
      <c r="P961" s="13">
        <f>IF(OR($A961="",$O961=""),"",$O961-$N961)</f>
        <v/>
      </c>
      <c r="Q961" s="4" t="n"/>
      <c r="R961" s="5" t="n"/>
      <c r="S961" s="4" t="n"/>
      <c r="T961" s="7">
        <f>IF(OR($A961="",$O961=""),"",IF($P961=0,"Balanced",IF($Q961="","Reason needed",IF($P961&lt;0,"Short","Over"))))</f>
        <v/>
      </c>
      <c r="U961" s="13">
        <f>IF($A961="","",$H961+$I961+$J961+$K961)</f>
        <v/>
      </c>
      <c r="V961" s="14">
        <f>IF($A961="","",DATE(YEAR($A961),MONTH($A961),1))</f>
        <v/>
      </c>
      <c r="W961" s="7">
        <f>IF($A961="","",$A961&amp;"|"&amp;$B961&amp;"|"&amp;$C961)</f>
        <v/>
      </c>
    </row>
    <row r="962">
      <c r="A962" s="12" t="n"/>
      <c r="B962" s="4" t="n"/>
      <c r="C962" s="4" t="n"/>
      <c r="D962" s="4" t="n"/>
      <c r="E962" s="4" t="n"/>
      <c r="F962" s="5" t="n"/>
      <c r="G962" s="5" t="n"/>
      <c r="H962" s="5" t="n"/>
      <c r="I962" s="5" t="n"/>
      <c r="J962" s="5" t="n"/>
      <c r="K962" s="5" t="n"/>
      <c r="L962" s="5" t="n"/>
      <c r="M962" s="13">
        <f>IF($A962="","",SUMIFS('Petty expenses'!$E$3:$E$1002,'Petty expenses'!$A$3:$A$1002,$A962,'Petty expenses'!$B$3:$B$1002,$B962,'Petty expenses'!$C$3:$C$1002,$C962))</f>
        <v/>
      </c>
      <c r="N962" s="13">
        <f>IF($A962="","",$F962+$H962-$M962)</f>
        <v/>
      </c>
      <c r="O962" s="5" t="n"/>
      <c r="P962" s="13">
        <f>IF(OR($A962="",$O962=""),"",$O962-$N962)</f>
        <v/>
      </c>
      <c r="Q962" s="4" t="n"/>
      <c r="R962" s="5" t="n"/>
      <c r="S962" s="4" t="n"/>
      <c r="T962" s="7">
        <f>IF(OR($A962="",$O962=""),"",IF($P962=0,"Balanced",IF($Q962="","Reason needed",IF($P962&lt;0,"Short","Over"))))</f>
        <v/>
      </c>
      <c r="U962" s="13">
        <f>IF($A962="","",$H962+$I962+$J962+$K962)</f>
        <v/>
      </c>
      <c r="V962" s="14">
        <f>IF($A962="","",DATE(YEAR($A962),MONTH($A962),1))</f>
        <v/>
      </c>
      <c r="W962" s="7">
        <f>IF($A962="","",$A962&amp;"|"&amp;$B962&amp;"|"&amp;$C962)</f>
        <v/>
      </c>
    </row>
    <row r="963">
      <c r="A963" s="12" t="n"/>
      <c r="B963" s="4" t="n"/>
      <c r="C963" s="4" t="n"/>
      <c r="D963" s="4" t="n"/>
      <c r="E963" s="4" t="n"/>
      <c r="F963" s="5" t="n"/>
      <c r="G963" s="5" t="n"/>
      <c r="H963" s="5" t="n"/>
      <c r="I963" s="5" t="n"/>
      <c r="J963" s="5" t="n"/>
      <c r="K963" s="5" t="n"/>
      <c r="L963" s="5" t="n"/>
      <c r="M963" s="13">
        <f>IF($A963="","",SUMIFS('Petty expenses'!$E$3:$E$1002,'Petty expenses'!$A$3:$A$1002,$A963,'Petty expenses'!$B$3:$B$1002,$B963,'Petty expenses'!$C$3:$C$1002,$C963))</f>
        <v/>
      </c>
      <c r="N963" s="13">
        <f>IF($A963="","",$F963+$H963-$M963)</f>
        <v/>
      </c>
      <c r="O963" s="5" t="n"/>
      <c r="P963" s="13">
        <f>IF(OR($A963="",$O963=""),"",$O963-$N963)</f>
        <v/>
      </c>
      <c r="Q963" s="4" t="n"/>
      <c r="R963" s="5" t="n"/>
      <c r="S963" s="4" t="n"/>
      <c r="T963" s="7">
        <f>IF(OR($A963="",$O963=""),"",IF($P963=0,"Balanced",IF($Q963="","Reason needed",IF($P963&lt;0,"Short","Over"))))</f>
        <v/>
      </c>
      <c r="U963" s="13">
        <f>IF($A963="","",$H963+$I963+$J963+$K963)</f>
        <v/>
      </c>
      <c r="V963" s="14">
        <f>IF($A963="","",DATE(YEAR($A963),MONTH($A963),1))</f>
        <v/>
      </c>
      <c r="W963" s="7">
        <f>IF($A963="","",$A963&amp;"|"&amp;$B963&amp;"|"&amp;$C963)</f>
        <v/>
      </c>
    </row>
    <row r="964">
      <c r="A964" s="12" t="n"/>
      <c r="B964" s="4" t="n"/>
      <c r="C964" s="4" t="n"/>
      <c r="D964" s="4" t="n"/>
      <c r="E964" s="4" t="n"/>
      <c r="F964" s="5" t="n"/>
      <c r="G964" s="5" t="n"/>
      <c r="H964" s="5" t="n"/>
      <c r="I964" s="5" t="n"/>
      <c r="J964" s="5" t="n"/>
      <c r="K964" s="5" t="n"/>
      <c r="L964" s="5" t="n"/>
      <c r="M964" s="13">
        <f>IF($A964="","",SUMIFS('Petty expenses'!$E$3:$E$1002,'Petty expenses'!$A$3:$A$1002,$A964,'Petty expenses'!$B$3:$B$1002,$B964,'Petty expenses'!$C$3:$C$1002,$C964))</f>
        <v/>
      </c>
      <c r="N964" s="13">
        <f>IF($A964="","",$F964+$H964-$M964)</f>
        <v/>
      </c>
      <c r="O964" s="5" t="n"/>
      <c r="P964" s="13">
        <f>IF(OR($A964="",$O964=""),"",$O964-$N964)</f>
        <v/>
      </c>
      <c r="Q964" s="4" t="n"/>
      <c r="R964" s="5" t="n"/>
      <c r="S964" s="4" t="n"/>
      <c r="T964" s="7">
        <f>IF(OR($A964="",$O964=""),"",IF($P964=0,"Balanced",IF($Q964="","Reason needed",IF($P964&lt;0,"Short","Over"))))</f>
        <v/>
      </c>
      <c r="U964" s="13">
        <f>IF($A964="","",$H964+$I964+$J964+$K964)</f>
        <v/>
      </c>
      <c r="V964" s="14">
        <f>IF($A964="","",DATE(YEAR($A964),MONTH($A964),1))</f>
        <v/>
      </c>
      <c r="W964" s="7">
        <f>IF($A964="","",$A964&amp;"|"&amp;$B964&amp;"|"&amp;$C964)</f>
        <v/>
      </c>
    </row>
    <row r="965">
      <c r="A965" s="12" t="n"/>
      <c r="B965" s="4" t="n"/>
      <c r="C965" s="4" t="n"/>
      <c r="D965" s="4" t="n"/>
      <c r="E965" s="4" t="n"/>
      <c r="F965" s="5" t="n"/>
      <c r="G965" s="5" t="n"/>
      <c r="H965" s="5" t="n"/>
      <c r="I965" s="5" t="n"/>
      <c r="J965" s="5" t="n"/>
      <c r="K965" s="5" t="n"/>
      <c r="L965" s="5" t="n"/>
      <c r="M965" s="13">
        <f>IF($A965="","",SUMIFS('Petty expenses'!$E$3:$E$1002,'Petty expenses'!$A$3:$A$1002,$A965,'Petty expenses'!$B$3:$B$1002,$B965,'Petty expenses'!$C$3:$C$1002,$C965))</f>
        <v/>
      </c>
      <c r="N965" s="13">
        <f>IF($A965="","",$F965+$H965-$M965)</f>
        <v/>
      </c>
      <c r="O965" s="5" t="n"/>
      <c r="P965" s="13">
        <f>IF(OR($A965="",$O965=""),"",$O965-$N965)</f>
        <v/>
      </c>
      <c r="Q965" s="4" t="n"/>
      <c r="R965" s="5" t="n"/>
      <c r="S965" s="4" t="n"/>
      <c r="T965" s="7">
        <f>IF(OR($A965="",$O965=""),"",IF($P965=0,"Balanced",IF($Q965="","Reason needed",IF($P965&lt;0,"Short","Over"))))</f>
        <v/>
      </c>
      <c r="U965" s="13">
        <f>IF($A965="","",$H965+$I965+$J965+$K965)</f>
        <v/>
      </c>
      <c r="V965" s="14">
        <f>IF($A965="","",DATE(YEAR($A965),MONTH($A965),1))</f>
        <v/>
      </c>
      <c r="W965" s="7">
        <f>IF($A965="","",$A965&amp;"|"&amp;$B965&amp;"|"&amp;$C965)</f>
        <v/>
      </c>
    </row>
    <row r="966">
      <c r="A966" s="12" t="n"/>
      <c r="B966" s="4" t="n"/>
      <c r="C966" s="4" t="n"/>
      <c r="D966" s="4" t="n"/>
      <c r="E966" s="4" t="n"/>
      <c r="F966" s="5" t="n"/>
      <c r="G966" s="5" t="n"/>
      <c r="H966" s="5" t="n"/>
      <c r="I966" s="5" t="n"/>
      <c r="J966" s="5" t="n"/>
      <c r="K966" s="5" t="n"/>
      <c r="L966" s="5" t="n"/>
      <c r="M966" s="13">
        <f>IF($A966="","",SUMIFS('Petty expenses'!$E$3:$E$1002,'Petty expenses'!$A$3:$A$1002,$A966,'Petty expenses'!$B$3:$B$1002,$B966,'Petty expenses'!$C$3:$C$1002,$C966))</f>
        <v/>
      </c>
      <c r="N966" s="13">
        <f>IF($A966="","",$F966+$H966-$M966)</f>
        <v/>
      </c>
      <c r="O966" s="5" t="n"/>
      <c r="P966" s="13">
        <f>IF(OR($A966="",$O966=""),"",$O966-$N966)</f>
        <v/>
      </c>
      <c r="Q966" s="4" t="n"/>
      <c r="R966" s="5" t="n"/>
      <c r="S966" s="4" t="n"/>
      <c r="T966" s="7">
        <f>IF(OR($A966="",$O966=""),"",IF($P966=0,"Balanced",IF($Q966="","Reason needed",IF($P966&lt;0,"Short","Over"))))</f>
        <v/>
      </c>
      <c r="U966" s="13">
        <f>IF($A966="","",$H966+$I966+$J966+$K966)</f>
        <v/>
      </c>
      <c r="V966" s="14">
        <f>IF($A966="","",DATE(YEAR($A966),MONTH($A966),1))</f>
        <v/>
      </c>
      <c r="W966" s="7">
        <f>IF($A966="","",$A966&amp;"|"&amp;$B966&amp;"|"&amp;$C966)</f>
        <v/>
      </c>
    </row>
    <row r="967">
      <c r="A967" s="12" t="n"/>
      <c r="B967" s="4" t="n"/>
      <c r="C967" s="4" t="n"/>
      <c r="D967" s="4" t="n"/>
      <c r="E967" s="4" t="n"/>
      <c r="F967" s="5" t="n"/>
      <c r="G967" s="5" t="n"/>
      <c r="H967" s="5" t="n"/>
      <c r="I967" s="5" t="n"/>
      <c r="J967" s="5" t="n"/>
      <c r="K967" s="5" t="n"/>
      <c r="L967" s="5" t="n"/>
      <c r="M967" s="13">
        <f>IF($A967="","",SUMIFS('Petty expenses'!$E$3:$E$1002,'Petty expenses'!$A$3:$A$1002,$A967,'Petty expenses'!$B$3:$B$1002,$B967,'Petty expenses'!$C$3:$C$1002,$C967))</f>
        <v/>
      </c>
      <c r="N967" s="13">
        <f>IF($A967="","",$F967+$H967-$M967)</f>
        <v/>
      </c>
      <c r="O967" s="5" t="n"/>
      <c r="P967" s="13">
        <f>IF(OR($A967="",$O967=""),"",$O967-$N967)</f>
        <v/>
      </c>
      <c r="Q967" s="4" t="n"/>
      <c r="R967" s="5" t="n"/>
      <c r="S967" s="4" t="n"/>
      <c r="T967" s="7">
        <f>IF(OR($A967="",$O967=""),"",IF($P967=0,"Balanced",IF($Q967="","Reason needed",IF($P967&lt;0,"Short","Over"))))</f>
        <v/>
      </c>
      <c r="U967" s="13">
        <f>IF($A967="","",$H967+$I967+$J967+$K967)</f>
        <v/>
      </c>
      <c r="V967" s="14">
        <f>IF($A967="","",DATE(YEAR($A967),MONTH($A967),1))</f>
        <v/>
      </c>
      <c r="W967" s="7">
        <f>IF($A967="","",$A967&amp;"|"&amp;$B967&amp;"|"&amp;$C967)</f>
        <v/>
      </c>
    </row>
    <row r="968">
      <c r="A968" s="12" t="n"/>
      <c r="B968" s="4" t="n"/>
      <c r="C968" s="4" t="n"/>
      <c r="D968" s="4" t="n"/>
      <c r="E968" s="4" t="n"/>
      <c r="F968" s="5" t="n"/>
      <c r="G968" s="5" t="n"/>
      <c r="H968" s="5" t="n"/>
      <c r="I968" s="5" t="n"/>
      <c r="J968" s="5" t="n"/>
      <c r="K968" s="5" t="n"/>
      <c r="L968" s="5" t="n"/>
      <c r="M968" s="13">
        <f>IF($A968="","",SUMIFS('Petty expenses'!$E$3:$E$1002,'Petty expenses'!$A$3:$A$1002,$A968,'Petty expenses'!$B$3:$B$1002,$B968,'Petty expenses'!$C$3:$C$1002,$C968))</f>
        <v/>
      </c>
      <c r="N968" s="13">
        <f>IF($A968="","",$F968+$H968-$M968)</f>
        <v/>
      </c>
      <c r="O968" s="5" t="n"/>
      <c r="P968" s="13">
        <f>IF(OR($A968="",$O968=""),"",$O968-$N968)</f>
        <v/>
      </c>
      <c r="Q968" s="4" t="n"/>
      <c r="R968" s="5" t="n"/>
      <c r="S968" s="4" t="n"/>
      <c r="T968" s="7">
        <f>IF(OR($A968="",$O968=""),"",IF($P968=0,"Balanced",IF($Q968="","Reason needed",IF($P968&lt;0,"Short","Over"))))</f>
        <v/>
      </c>
      <c r="U968" s="13">
        <f>IF($A968="","",$H968+$I968+$J968+$K968)</f>
        <v/>
      </c>
      <c r="V968" s="14">
        <f>IF($A968="","",DATE(YEAR($A968),MONTH($A968),1))</f>
        <v/>
      </c>
      <c r="W968" s="7">
        <f>IF($A968="","",$A968&amp;"|"&amp;$B968&amp;"|"&amp;$C968)</f>
        <v/>
      </c>
    </row>
    <row r="969">
      <c r="A969" s="12" t="n"/>
      <c r="B969" s="4" t="n"/>
      <c r="C969" s="4" t="n"/>
      <c r="D969" s="4" t="n"/>
      <c r="E969" s="4" t="n"/>
      <c r="F969" s="5" t="n"/>
      <c r="G969" s="5" t="n"/>
      <c r="H969" s="5" t="n"/>
      <c r="I969" s="5" t="n"/>
      <c r="J969" s="5" t="n"/>
      <c r="K969" s="5" t="n"/>
      <c r="L969" s="5" t="n"/>
      <c r="M969" s="13">
        <f>IF($A969="","",SUMIFS('Petty expenses'!$E$3:$E$1002,'Petty expenses'!$A$3:$A$1002,$A969,'Petty expenses'!$B$3:$B$1002,$B969,'Petty expenses'!$C$3:$C$1002,$C969))</f>
        <v/>
      </c>
      <c r="N969" s="13">
        <f>IF($A969="","",$F969+$H969-$M969)</f>
        <v/>
      </c>
      <c r="O969" s="5" t="n"/>
      <c r="P969" s="13">
        <f>IF(OR($A969="",$O969=""),"",$O969-$N969)</f>
        <v/>
      </c>
      <c r="Q969" s="4" t="n"/>
      <c r="R969" s="5" t="n"/>
      <c r="S969" s="4" t="n"/>
      <c r="T969" s="7">
        <f>IF(OR($A969="",$O969=""),"",IF($P969=0,"Balanced",IF($Q969="","Reason needed",IF($P969&lt;0,"Short","Over"))))</f>
        <v/>
      </c>
      <c r="U969" s="13">
        <f>IF($A969="","",$H969+$I969+$J969+$K969)</f>
        <v/>
      </c>
      <c r="V969" s="14">
        <f>IF($A969="","",DATE(YEAR($A969),MONTH($A969),1))</f>
        <v/>
      </c>
      <c r="W969" s="7">
        <f>IF($A969="","",$A969&amp;"|"&amp;$B969&amp;"|"&amp;$C969)</f>
        <v/>
      </c>
    </row>
    <row r="970">
      <c r="A970" s="12" t="n"/>
      <c r="B970" s="4" t="n"/>
      <c r="C970" s="4" t="n"/>
      <c r="D970" s="4" t="n"/>
      <c r="E970" s="4" t="n"/>
      <c r="F970" s="5" t="n"/>
      <c r="G970" s="5" t="n"/>
      <c r="H970" s="5" t="n"/>
      <c r="I970" s="5" t="n"/>
      <c r="J970" s="5" t="n"/>
      <c r="K970" s="5" t="n"/>
      <c r="L970" s="5" t="n"/>
      <c r="M970" s="13">
        <f>IF($A970="","",SUMIFS('Petty expenses'!$E$3:$E$1002,'Petty expenses'!$A$3:$A$1002,$A970,'Petty expenses'!$B$3:$B$1002,$B970,'Petty expenses'!$C$3:$C$1002,$C970))</f>
        <v/>
      </c>
      <c r="N970" s="13">
        <f>IF($A970="","",$F970+$H970-$M970)</f>
        <v/>
      </c>
      <c r="O970" s="5" t="n"/>
      <c r="P970" s="13">
        <f>IF(OR($A970="",$O970=""),"",$O970-$N970)</f>
        <v/>
      </c>
      <c r="Q970" s="4" t="n"/>
      <c r="R970" s="5" t="n"/>
      <c r="S970" s="4" t="n"/>
      <c r="T970" s="7">
        <f>IF(OR($A970="",$O970=""),"",IF($P970=0,"Balanced",IF($Q970="","Reason needed",IF($P970&lt;0,"Short","Over"))))</f>
        <v/>
      </c>
      <c r="U970" s="13">
        <f>IF($A970="","",$H970+$I970+$J970+$K970)</f>
        <v/>
      </c>
      <c r="V970" s="14">
        <f>IF($A970="","",DATE(YEAR($A970),MONTH($A970),1))</f>
        <v/>
      </c>
      <c r="W970" s="7">
        <f>IF($A970="","",$A970&amp;"|"&amp;$B970&amp;"|"&amp;$C970)</f>
        <v/>
      </c>
    </row>
    <row r="971">
      <c r="A971" s="12" t="n"/>
      <c r="B971" s="4" t="n"/>
      <c r="C971" s="4" t="n"/>
      <c r="D971" s="4" t="n"/>
      <c r="E971" s="4" t="n"/>
      <c r="F971" s="5" t="n"/>
      <c r="G971" s="5" t="n"/>
      <c r="H971" s="5" t="n"/>
      <c r="I971" s="5" t="n"/>
      <c r="J971" s="5" t="n"/>
      <c r="K971" s="5" t="n"/>
      <c r="L971" s="5" t="n"/>
      <c r="M971" s="13">
        <f>IF($A971="","",SUMIFS('Petty expenses'!$E$3:$E$1002,'Petty expenses'!$A$3:$A$1002,$A971,'Petty expenses'!$B$3:$B$1002,$B971,'Petty expenses'!$C$3:$C$1002,$C971))</f>
        <v/>
      </c>
      <c r="N971" s="13">
        <f>IF($A971="","",$F971+$H971-$M971)</f>
        <v/>
      </c>
      <c r="O971" s="5" t="n"/>
      <c r="P971" s="13">
        <f>IF(OR($A971="",$O971=""),"",$O971-$N971)</f>
        <v/>
      </c>
      <c r="Q971" s="4" t="n"/>
      <c r="R971" s="5" t="n"/>
      <c r="S971" s="4" t="n"/>
      <c r="T971" s="7">
        <f>IF(OR($A971="",$O971=""),"",IF($P971=0,"Balanced",IF($Q971="","Reason needed",IF($P971&lt;0,"Short","Over"))))</f>
        <v/>
      </c>
      <c r="U971" s="13">
        <f>IF($A971="","",$H971+$I971+$J971+$K971)</f>
        <v/>
      </c>
      <c r="V971" s="14">
        <f>IF($A971="","",DATE(YEAR($A971),MONTH($A971),1))</f>
        <v/>
      </c>
      <c r="W971" s="7">
        <f>IF($A971="","",$A971&amp;"|"&amp;$B971&amp;"|"&amp;$C971)</f>
        <v/>
      </c>
    </row>
    <row r="972">
      <c r="A972" s="12" t="n"/>
      <c r="B972" s="4" t="n"/>
      <c r="C972" s="4" t="n"/>
      <c r="D972" s="4" t="n"/>
      <c r="E972" s="4" t="n"/>
      <c r="F972" s="5" t="n"/>
      <c r="G972" s="5" t="n"/>
      <c r="H972" s="5" t="n"/>
      <c r="I972" s="5" t="n"/>
      <c r="J972" s="5" t="n"/>
      <c r="K972" s="5" t="n"/>
      <c r="L972" s="5" t="n"/>
      <c r="M972" s="13">
        <f>IF($A972="","",SUMIFS('Petty expenses'!$E$3:$E$1002,'Petty expenses'!$A$3:$A$1002,$A972,'Petty expenses'!$B$3:$B$1002,$B972,'Petty expenses'!$C$3:$C$1002,$C972))</f>
        <v/>
      </c>
      <c r="N972" s="13">
        <f>IF($A972="","",$F972+$H972-$M972)</f>
        <v/>
      </c>
      <c r="O972" s="5" t="n"/>
      <c r="P972" s="13">
        <f>IF(OR($A972="",$O972=""),"",$O972-$N972)</f>
        <v/>
      </c>
      <c r="Q972" s="4" t="n"/>
      <c r="R972" s="5" t="n"/>
      <c r="S972" s="4" t="n"/>
      <c r="T972" s="7">
        <f>IF(OR($A972="",$O972=""),"",IF($P972=0,"Balanced",IF($Q972="","Reason needed",IF($P972&lt;0,"Short","Over"))))</f>
        <v/>
      </c>
      <c r="U972" s="13">
        <f>IF($A972="","",$H972+$I972+$J972+$K972)</f>
        <v/>
      </c>
      <c r="V972" s="14">
        <f>IF($A972="","",DATE(YEAR($A972),MONTH($A972),1))</f>
        <v/>
      </c>
      <c r="W972" s="7">
        <f>IF($A972="","",$A972&amp;"|"&amp;$B972&amp;"|"&amp;$C972)</f>
        <v/>
      </c>
    </row>
    <row r="973">
      <c r="A973" s="12" t="n"/>
      <c r="B973" s="4" t="n"/>
      <c r="C973" s="4" t="n"/>
      <c r="D973" s="4" t="n"/>
      <c r="E973" s="4" t="n"/>
      <c r="F973" s="5" t="n"/>
      <c r="G973" s="5" t="n"/>
      <c r="H973" s="5" t="n"/>
      <c r="I973" s="5" t="n"/>
      <c r="J973" s="5" t="n"/>
      <c r="K973" s="5" t="n"/>
      <c r="L973" s="5" t="n"/>
      <c r="M973" s="13">
        <f>IF($A973="","",SUMIFS('Petty expenses'!$E$3:$E$1002,'Petty expenses'!$A$3:$A$1002,$A973,'Petty expenses'!$B$3:$B$1002,$B973,'Petty expenses'!$C$3:$C$1002,$C973))</f>
        <v/>
      </c>
      <c r="N973" s="13">
        <f>IF($A973="","",$F973+$H973-$M973)</f>
        <v/>
      </c>
      <c r="O973" s="5" t="n"/>
      <c r="P973" s="13">
        <f>IF(OR($A973="",$O973=""),"",$O973-$N973)</f>
        <v/>
      </c>
      <c r="Q973" s="4" t="n"/>
      <c r="R973" s="5" t="n"/>
      <c r="S973" s="4" t="n"/>
      <c r="T973" s="7">
        <f>IF(OR($A973="",$O973=""),"",IF($P973=0,"Balanced",IF($Q973="","Reason needed",IF($P973&lt;0,"Short","Over"))))</f>
        <v/>
      </c>
      <c r="U973" s="13">
        <f>IF($A973="","",$H973+$I973+$J973+$K973)</f>
        <v/>
      </c>
      <c r="V973" s="14">
        <f>IF($A973="","",DATE(YEAR($A973),MONTH($A973),1))</f>
        <v/>
      </c>
      <c r="W973" s="7">
        <f>IF($A973="","",$A973&amp;"|"&amp;$B973&amp;"|"&amp;$C973)</f>
        <v/>
      </c>
    </row>
    <row r="974">
      <c r="A974" s="12" t="n"/>
      <c r="B974" s="4" t="n"/>
      <c r="C974" s="4" t="n"/>
      <c r="D974" s="4" t="n"/>
      <c r="E974" s="4" t="n"/>
      <c r="F974" s="5" t="n"/>
      <c r="G974" s="5" t="n"/>
      <c r="H974" s="5" t="n"/>
      <c r="I974" s="5" t="n"/>
      <c r="J974" s="5" t="n"/>
      <c r="K974" s="5" t="n"/>
      <c r="L974" s="5" t="n"/>
      <c r="M974" s="13">
        <f>IF($A974="","",SUMIFS('Petty expenses'!$E$3:$E$1002,'Petty expenses'!$A$3:$A$1002,$A974,'Petty expenses'!$B$3:$B$1002,$B974,'Petty expenses'!$C$3:$C$1002,$C974))</f>
        <v/>
      </c>
      <c r="N974" s="13">
        <f>IF($A974="","",$F974+$H974-$M974)</f>
        <v/>
      </c>
      <c r="O974" s="5" t="n"/>
      <c r="P974" s="13">
        <f>IF(OR($A974="",$O974=""),"",$O974-$N974)</f>
        <v/>
      </c>
      <c r="Q974" s="4" t="n"/>
      <c r="R974" s="5" t="n"/>
      <c r="S974" s="4" t="n"/>
      <c r="T974" s="7">
        <f>IF(OR($A974="",$O974=""),"",IF($P974=0,"Balanced",IF($Q974="","Reason needed",IF($P974&lt;0,"Short","Over"))))</f>
        <v/>
      </c>
      <c r="U974" s="13">
        <f>IF($A974="","",$H974+$I974+$J974+$K974)</f>
        <v/>
      </c>
      <c r="V974" s="14">
        <f>IF($A974="","",DATE(YEAR($A974),MONTH($A974),1))</f>
        <v/>
      </c>
      <c r="W974" s="7">
        <f>IF($A974="","",$A974&amp;"|"&amp;$B974&amp;"|"&amp;$C974)</f>
        <v/>
      </c>
    </row>
    <row r="975">
      <c r="A975" s="12" t="n"/>
      <c r="B975" s="4" t="n"/>
      <c r="C975" s="4" t="n"/>
      <c r="D975" s="4" t="n"/>
      <c r="E975" s="4" t="n"/>
      <c r="F975" s="5" t="n"/>
      <c r="G975" s="5" t="n"/>
      <c r="H975" s="5" t="n"/>
      <c r="I975" s="5" t="n"/>
      <c r="J975" s="5" t="n"/>
      <c r="K975" s="5" t="n"/>
      <c r="L975" s="5" t="n"/>
      <c r="M975" s="13">
        <f>IF($A975="","",SUMIFS('Petty expenses'!$E$3:$E$1002,'Petty expenses'!$A$3:$A$1002,$A975,'Petty expenses'!$B$3:$B$1002,$B975,'Petty expenses'!$C$3:$C$1002,$C975))</f>
        <v/>
      </c>
      <c r="N975" s="13">
        <f>IF($A975="","",$F975+$H975-$M975)</f>
        <v/>
      </c>
      <c r="O975" s="5" t="n"/>
      <c r="P975" s="13">
        <f>IF(OR($A975="",$O975=""),"",$O975-$N975)</f>
        <v/>
      </c>
      <c r="Q975" s="4" t="n"/>
      <c r="R975" s="5" t="n"/>
      <c r="S975" s="4" t="n"/>
      <c r="T975" s="7">
        <f>IF(OR($A975="",$O975=""),"",IF($P975=0,"Balanced",IF($Q975="","Reason needed",IF($P975&lt;0,"Short","Over"))))</f>
        <v/>
      </c>
      <c r="U975" s="13">
        <f>IF($A975="","",$H975+$I975+$J975+$K975)</f>
        <v/>
      </c>
      <c r="V975" s="14">
        <f>IF($A975="","",DATE(YEAR($A975),MONTH($A975),1))</f>
        <v/>
      </c>
      <c r="W975" s="7">
        <f>IF($A975="","",$A975&amp;"|"&amp;$B975&amp;"|"&amp;$C975)</f>
        <v/>
      </c>
    </row>
    <row r="976">
      <c r="A976" s="12" t="n"/>
      <c r="B976" s="4" t="n"/>
      <c r="C976" s="4" t="n"/>
      <c r="D976" s="4" t="n"/>
      <c r="E976" s="4" t="n"/>
      <c r="F976" s="5" t="n"/>
      <c r="G976" s="5" t="n"/>
      <c r="H976" s="5" t="n"/>
      <c r="I976" s="5" t="n"/>
      <c r="J976" s="5" t="n"/>
      <c r="K976" s="5" t="n"/>
      <c r="L976" s="5" t="n"/>
      <c r="M976" s="13">
        <f>IF($A976="","",SUMIFS('Petty expenses'!$E$3:$E$1002,'Petty expenses'!$A$3:$A$1002,$A976,'Petty expenses'!$B$3:$B$1002,$B976,'Petty expenses'!$C$3:$C$1002,$C976))</f>
        <v/>
      </c>
      <c r="N976" s="13">
        <f>IF($A976="","",$F976+$H976-$M976)</f>
        <v/>
      </c>
      <c r="O976" s="5" t="n"/>
      <c r="P976" s="13">
        <f>IF(OR($A976="",$O976=""),"",$O976-$N976)</f>
        <v/>
      </c>
      <c r="Q976" s="4" t="n"/>
      <c r="R976" s="5" t="n"/>
      <c r="S976" s="4" t="n"/>
      <c r="T976" s="7">
        <f>IF(OR($A976="",$O976=""),"",IF($P976=0,"Balanced",IF($Q976="","Reason needed",IF($P976&lt;0,"Short","Over"))))</f>
        <v/>
      </c>
      <c r="U976" s="13">
        <f>IF($A976="","",$H976+$I976+$J976+$K976)</f>
        <v/>
      </c>
      <c r="V976" s="14">
        <f>IF($A976="","",DATE(YEAR($A976),MONTH($A976),1))</f>
        <v/>
      </c>
      <c r="W976" s="7">
        <f>IF($A976="","",$A976&amp;"|"&amp;$B976&amp;"|"&amp;$C976)</f>
        <v/>
      </c>
    </row>
    <row r="977">
      <c r="A977" s="12" t="n"/>
      <c r="B977" s="4" t="n"/>
      <c r="C977" s="4" t="n"/>
      <c r="D977" s="4" t="n"/>
      <c r="E977" s="4" t="n"/>
      <c r="F977" s="5" t="n"/>
      <c r="G977" s="5" t="n"/>
      <c r="H977" s="5" t="n"/>
      <c r="I977" s="5" t="n"/>
      <c r="J977" s="5" t="n"/>
      <c r="K977" s="5" t="n"/>
      <c r="L977" s="5" t="n"/>
      <c r="M977" s="13">
        <f>IF($A977="","",SUMIFS('Petty expenses'!$E$3:$E$1002,'Petty expenses'!$A$3:$A$1002,$A977,'Petty expenses'!$B$3:$B$1002,$B977,'Petty expenses'!$C$3:$C$1002,$C977))</f>
        <v/>
      </c>
      <c r="N977" s="13">
        <f>IF($A977="","",$F977+$H977-$M977)</f>
        <v/>
      </c>
      <c r="O977" s="5" t="n"/>
      <c r="P977" s="13">
        <f>IF(OR($A977="",$O977=""),"",$O977-$N977)</f>
        <v/>
      </c>
      <c r="Q977" s="4" t="n"/>
      <c r="R977" s="5" t="n"/>
      <c r="S977" s="4" t="n"/>
      <c r="T977" s="7">
        <f>IF(OR($A977="",$O977=""),"",IF($P977=0,"Balanced",IF($Q977="","Reason needed",IF($P977&lt;0,"Short","Over"))))</f>
        <v/>
      </c>
      <c r="U977" s="13">
        <f>IF($A977="","",$H977+$I977+$J977+$K977)</f>
        <v/>
      </c>
      <c r="V977" s="14">
        <f>IF($A977="","",DATE(YEAR($A977),MONTH($A977),1))</f>
        <v/>
      </c>
      <c r="W977" s="7">
        <f>IF($A977="","",$A977&amp;"|"&amp;$B977&amp;"|"&amp;$C977)</f>
        <v/>
      </c>
    </row>
    <row r="978">
      <c r="A978" s="12" t="n"/>
      <c r="B978" s="4" t="n"/>
      <c r="C978" s="4" t="n"/>
      <c r="D978" s="4" t="n"/>
      <c r="E978" s="4" t="n"/>
      <c r="F978" s="5" t="n"/>
      <c r="G978" s="5" t="n"/>
      <c r="H978" s="5" t="n"/>
      <c r="I978" s="5" t="n"/>
      <c r="J978" s="5" t="n"/>
      <c r="K978" s="5" t="n"/>
      <c r="L978" s="5" t="n"/>
      <c r="M978" s="13">
        <f>IF($A978="","",SUMIFS('Petty expenses'!$E$3:$E$1002,'Petty expenses'!$A$3:$A$1002,$A978,'Petty expenses'!$B$3:$B$1002,$B978,'Petty expenses'!$C$3:$C$1002,$C978))</f>
        <v/>
      </c>
      <c r="N978" s="13">
        <f>IF($A978="","",$F978+$H978-$M978)</f>
        <v/>
      </c>
      <c r="O978" s="5" t="n"/>
      <c r="P978" s="13">
        <f>IF(OR($A978="",$O978=""),"",$O978-$N978)</f>
        <v/>
      </c>
      <c r="Q978" s="4" t="n"/>
      <c r="R978" s="5" t="n"/>
      <c r="S978" s="4" t="n"/>
      <c r="T978" s="7">
        <f>IF(OR($A978="",$O978=""),"",IF($P978=0,"Balanced",IF($Q978="","Reason needed",IF($P978&lt;0,"Short","Over"))))</f>
        <v/>
      </c>
      <c r="U978" s="13">
        <f>IF($A978="","",$H978+$I978+$J978+$K978)</f>
        <v/>
      </c>
      <c r="V978" s="14">
        <f>IF($A978="","",DATE(YEAR($A978),MONTH($A978),1))</f>
        <v/>
      </c>
      <c r="W978" s="7">
        <f>IF($A978="","",$A978&amp;"|"&amp;$B978&amp;"|"&amp;$C978)</f>
        <v/>
      </c>
    </row>
    <row r="979">
      <c r="A979" s="12" t="n"/>
      <c r="B979" s="4" t="n"/>
      <c r="C979" s="4" t="n"/>
      <c r="D979" s="4" t="n"/>
      <c r="E979" s="4" t="n"/>
      <c r="F979" s="5" t="n"/>
      <c r="G979" s="5" t="n"/>
      <c r="H979" s="5" t="n"/>
      <c r="I979" s="5" t="n"/>
      <c r="J979" s="5" t="n"/>
      <c r="K979" s="5" t="n"/>
      <c r="L979" s="5" t="n"/>
      <c r="M979" s="13">
        <f>IF($A979="","",SUMIFS('Petty expenses'!$E$3:$E$1002,'Petty expenses'!$A$3:$A$1002,$A979,'Petty expenses'!$B$3:$B$1002,$B979,'Petty expenses'!$C$3:$C$1002,$C979))</f>
        <v/>
      </c>
      <c r="N979" s="13">
        <f>IF($A979="","",$F979+$H979-$M979)</f>
        <v/>
      </c>
      <c r="O979" s="5" t="n"/>
      <c r="P979" s="13">
        <f>IF(OR($A979="",$O979=""),"",$O979-$N979)</f>
        <v/>
      </c>
      <c r="Q979" s="4" t="n"/>
      <c r="R979" s="5" t="n"/>
      <c r="S979" s="4" t="n"/>
      <c r="T979" s="7">
        <f>IF(OR($A979="",$O979=""),"",IF($P979=0,"Balanced",IF($Q979="","Reason needed",IF($P979&lt;0,"Short","Over"))))</f>
        <v/>
      </c>
      <c r="U979" s="13">
        <f>IF($A979="","",$H979+$I979+$J979+$K979)</f>
        <v/>
      </c>
      <c r="V979" s="14">
        <f>IF($A979="","",DATE(YEAR($A979),MONTH($A979),1))</f>
        <v/>
      </c>
      <c r="W979" s="7">
        <f>IF($A979="","",$A979&amp;"|"&amp;$B979&amp;"|"&amp;$C979)</f>
        <v/>
      </c>
    </row>
    <row r="980">
      <c r="A980" s="12" t="n"/>
      <c r="B980" s="4" t="n"/>
      <c r="C980" s="4" t="n"/>
      <c r="D980" s="4" t="n"/>
      <c r="E980" s="4" t="n"/>
      <c r="F980" s="5" t="n"/>
      <c r="G980" s="5" t="n"/>
      <c r="H980" s="5" t="n"/>
      <c r="I980" s="5" t="n"/>
      <c r="J980" s="5" t="n"/>
      <c r="K980" s="5" t="n"/>
      <c r="L980" s="5" t="n"/>
      <c r="M980" s="13">
        <f>IF($A980="","",SUMIFS('Petty expenses'!$E$3:$E$1002,'Petty expenses'!$A$3:$A$1002,$A980,'Petty expenses'!$B$3:$B$1002,$B980,'Petty expenses'!$C$3:$C$1002,$C980))</f>
        <v/>
      </c>
      <c r="N980" s="13">
        <f>IF($A980="","",$F980+$H980-$M980)</f>
        <v/>
      </c>
      <c r="O980" s="5" t="n"/>
      <c r="P980" s="13">
        <f>IF(OR($A980="",$O980=""),"",$O980-$N980)</f>
        <v/>
      </c>
      <c r="Q980" s="4" t="n"/>
      <c r="R980" s="5" t="n"/>
      <c r="S980" s="4" t="n"/>
      <c r="T980" s="7">
        <f>IF(OR($A980="",$O980=""),"",IF($P980=0,"Balanced",IF($Q980="","Reason needed",IF($P980&lt;0,"Short","Over"))))</f>
        <v/>
      </c>
      <c r="U980" s="13">
        <f>IF($A980="","",$H980+$I980+$J980+$K980)</f>
        <v/>
      </c>
      <c r="V980" s="14">
        <f>IF($A980="","",DATE(YEAR($A980),MONTH($A980),1))</f>
        <v/>
      </c>
      <c r="W980" s="7">
        <f>IF($A980="","",$A980&amp;"|"&amp;$B980&amp;"|"&amp;$C980)</f>
        <v/>
      </c>
    </row>
    <row r="981">
      <c r="A981" s="12" t="n"/>
      <c r="B981" s="4" t="n"/>
      <c r="C981" s="4" t="n"/>
      <c r="D981" s="4" t="n"/>
      <c r="E981" s="4" t="n"/>
      <c r="F981" s="5" t="n"/>
      <c r="G981" s="5" t="n"/>
      <c r="H981" s="5" t="n"/>
      <c r="I981" s="5" t="n"/>
      <c r="J981" s="5" t="n"/>
      <c r="K981" s="5" t="n"/>
      <c r="L981" s="5" t="n"/>
      <c r="M981" s="13">
        <f>IF($A981="","",SUMIFS('Petty expenses'!$E$3:$E$1002,'Petty expenses'!$A$3:$A$1002,$A981,'Petty expenses'!$B$3:$B$1002,$B981,'Petty expenses'!$C$3:$C$1002,$C981))</f>
        <v/>
      </c>
      <c r="N981" s="13">
        <f>IF($A981="","",$F981+$H981-$M981)</f>
        <v/>
      </c>
      <c r="O981" s="5" t="n"/>
      <c r="P981" s="13">
        <f>IF(OR($A981="",$O981=""),"",$O981-$N981)</f>
        <v/>
      </c>
      <c r="Q981" s="4" t="n"/>
      <c r="R981" s="5" t="n"/>
      <c r="S981" s="4" t="n"/>
      <c r="T981" s="7">
        <f>IF(OR($A981="",$O981=""),"",IF($P981=0,"Balanced",IF($Q981="","Reason needed",IF($P981&lt;0,"Short","Over"))))</f>
        <v/>
      </c>
      <c r="U981" s="13">
        <f>IF($A981="","",$H981+$I981+$J981+$K981)</f>
        <v/>
      </c>
      <c r="V981" s="14">
        <f>IF($A981="","",DATE(YEAR($A981),MONTH($A981),1))</f>
        <v/>
      </c>
      <c r="W981" s="7">
        <f>IF($A981="","",$A981&amp;"|"&amp;$B981&amp;"|"&amp;$C981)</f>
        <v/>
      </c>
    </row>
    <row r="982">
      <c r="A982" s="12" t="n"/>
      <c r="B982" s="4" t="n"/>
      <c r="C982" s="4" t="n"/>
      <c r="D982" s="4" t="n"/>
      <c r="E982" s="4" t="n"/>
      <c r="F982" s="5" t="n"/>
      <c r="G982" s="5" t="n"/>
      <c r="H982" s="5" t="n"/>
      <c r="I982" s="5" t="n"/>
      <c r="J982" s="5" t="n"/>
      <c r="K982" s="5" t="n"/>
      <c r="L982" s="5" t="n"/>
      <c r="M982" s="13">
        <f>IF($A982="","",SUMIFS('Petty expenses'!$E$3:$E$1002,'Petty expenses'!$A$3:$A$1002,$A982,'Petty expenses'!$B$3:$B$1002,$B982,'Petty expenses'!$C$3:$C$1002,$C982))</f>
        <v/>
      </c>
      <c r="N982" s="13">
        <f>IF($A982="","",$F982+$H982-$M982)</f>
        <v/>
      </c>
      <c r="O982" s="5" t="n"/>
      <c r="P982" s="13">
        <f>IF(OR($A982="",$O982=""),"",$O982-$N982)</f>
        <v/>
      </c>
      <c r="Q982" s="4" t="n"/>
      <c r="R982" s="5" t="n"/>
      <c r="S982" s="4" t="n"/>
      <c r="T982" s="7">
        <f>IF(OR($A982="",$O982=""),"",IF($P982=0,"Balanced",IF($Q982="","Reason needed",IF($P982&lt;0,"Short","Over"))))</f>
        <v/>
      </c>
      <c r="U982" s="13">
        <f>IF($A982="","",$H982+$I982+$J982+$K982)</f>
        <v/>
      </c>
      <c r="V982" s="14">
        <f>IF($A982="","",DATE(YEAR($A982),MONTH($A982),1))</f>
        <v/>
      </c>
      <c r="W982" s="7">
        <f>IF($A982="","",$A982&amp;"|"&amp;$B982&amp;"|"&amp;$C982)</f>
        <v/>
      </c>
    </row>
    <row r="983">
      <c r="A983" s="12" t="n"/>
      <c r="B983" s="4" t="n"/>
      <c r="C983" s="4" t="n"/>
      <c r="D983" s="4" t="n"/>
      <c r="E983" s="4" t="n"/>
      <c r="F983" s="5" t="n"/>
      <c r="G983" s="5" t="n"/>
      <c r="H983" s="5" t="n"/>
      <c r="I983" s="5" t="n"/>
      <c r="J983" s="5" t="n"/>
      <c r="K983" s="5" t="n"/>
      <c r="L983" s="5" t="n"/>
      <c r="M983" s="13">
        <f>IF($A983="","",SUMIFS('Petty expenses'!$E$3:$E$1002,'Petty expenses'!$A$3:$A$1002,$A983,'Petty expenses'!$B$3:$B$1002,$B983,'Petty expenses'!$C$3:$C$1002,$C983))</f>
        <v/>
      </c>
      <c r="N983" s="13">
        <f>IF($A983="","",$F983+$H983-$M983)</f>
        <v/>
      </c>
      <c r="O983" s="5" t="n"/>
      <c r="P983" s="13">
        <f>IF(OR($A983="",$O983=""),"",$O983-$N983)</f>
        <v/>
      </c>
      <c r="Q983" s="4" t="n"/>
      <c r="R983" s="5" t="n"/>
      <c r="S983" s="4" t="n"/>
      <c r="T983" s="7">
        <f>IF(OR($A983="",$O983=""),"",IF($P983=0,"Balanced",IF($Q983="","Reason needed",IF($P983&lt;0,"Short","Over"))))</f>
        <v/>
      </c>
      <c r="U983" s="13">
        <f>IF($A983="","",$H983+$I983+$J983+$K983)</f>
        <v/>
      </c>
      <c r="V983" s="14">
        <f>IF($A983="","",DATE(YEAR($A983),MONTH($A983),1))</f>
        <v/>
      </c>
      <c r="W983" s="7">
        <f>IF($A983="","",$A983&amp;"|"&amp;$B983&amp;"|"&amp;$C983)</f>
        <v/>
      </c>
    </row>
    <row r="984">
      <c r="A984" s="12" t="n"/>
      <c r="B984" s="4" t="n"/>
      <c r="C984" s="4" t="n"/>
      <c r="D984" s="4" t="n"/>
      <c r="E984" s="4" t="n"/>
      <c r="F984" s="5" t="n"/>
      <c r="G984" s="5" t="n"/>
      <c r="H984" s="5" t="n"/>
      <c r="I984" s="5" t="n"/>
      <c r="J984" s="5" t="n"/>
      <c r="K984" s="5" t="n"/>
      <c r="L984" s="5" t="n"/>
      <c r="M984" s="13">
        <f>IF($A984="","",SUMIFS('Petty expenses'!$E$3:$E$1002,'Petty expenses'!$A$3:$A$1002,$A984,'Petty expenses'!$B$3:$B$1002,$B984,'Petty expenses'!$C$3:$C$1002,$C984))</f>
        <v/>
      </c>
      <c r="N984" s="13">
        <f>IF($A984="","",$F984+$H984-$M984)</f>
        <v/>
      </c>
      <c r="O984" s="5" t="n"/>
      <c r="P984" s="13">
        <f>IF(OR($A984="",$O984=""),"",$O984-$N984)</f>
        <v/>
      </c>
      <c r="Q984" s="4" t="n"/>
      <c r="R984" s="5" t="n"/>
      <c r="S984" s="4" t="n"/>
      <c r="T984" s="7">
        <f>IF(OR($A984="",$O984=""),"",IF($P984=0,"Balanced",IF($Q984="","Reason needed",IF($P984&lt;0,"Short","Over"))))</f>
        <v/>
      </c>
      <c r="U984" s="13">
        <f>IF($A984="","",$H984+$I984+$J984+$K984)</f>
        <v/>
      </c>
      <c r="V984" s="14">
        <f>IF($A984="","",DATE(YEAR($A984),MONTH($A984),1))</f>
        <v/>
      </c>
      <c r="W984" s="7">
        <f>IF($A984="","",$A984&amp;"|"&amp;$B984&amp;"|"&amp;$C984)</f>
        <v/>
      </c>
    </row>
    <row r="985">
      <c r="A985" s="12" t="n"/>
      <c r="B985" s="4" t="n"/>
      <c r="C985" s="4" t="n"/>
      <c r="D985" s="4" t="n"/>
      <c r="E985" s="4" t="n"/>
      <c r="F985" s="5" t="n"/>
      <c r="G985" s="5" t="n"/>
      <c r="H985" s="5" t="n"/>
      <c r="I985" s="5" t="n"/>
      <c r="J985" s="5" t="n"/>
      <c r="K985" s="5" t="n"/>
      <c r="L985" s="5" t="n"/>
      <c r="M985" s="13">
        <f>IF($A985="","",SUMIFS('Petty expenses'!$E$3:$E$1002,'Petty expenses'!$A$3:$A$1002,$A985,'Petty expenses'!$B$3:$B$1002,$B985,'Petty expenses'!$C$3:$C$1002,$C985))</f>
        <v/>
      </c>
      <c r="N985" s="13">
        <f>IF($A985="","",$F985+$H985-$M985)</f>
        <v/>
      </c>
      <c r="O985" s="5" t="n"/>
      <c r="P985" s="13">
        <f>IF(OR($A985="",$O985=""),"",$O985-$N985)</f>
        <v/>
      </c>
      <c r="Q985" s="4" t="n"/>
      <c r="R985" s="5" t="n"/>
      <c r="S985" s="4" t="n"/>
      <c r="T985" s="7">
        <f>IF(OR($A985="",$O985=""),"",IF($P985=0,"Balanced",IF($Q985="","Reason needed",IF($P985&lt;0,"Short","Over"))))</f>
        <v/>
      </c>
      <c r="U985" s="13">
        <f>IF($A985="","",$H985+$I985+$J985+$K985)</f>
        <v/>
      </c>
      <c r="V985" s="14">
        <f>IF($A985="","",DATE(YEAR($A985),MONTH($A985),1))</f>
        <v/>
      </c>
      <c r="W985" s="7">
        <f>IF($A985="","",$A985&amp;"|"&amp;$B985&amp;"|"&amp;$C985)</f>
        <v/>
      </c>
    </row>
    <row r="986">
      <c r="A986" s="12" t="n"/>
      <c r="B986" s="4" t="n"/>
      <c r="C986" s="4" t="n"/>
      <c r="D986" s="4" t="n"/>
      <c r="E986" s="4" t="n"/>
      <c r="F986" s="5" t="n"/>
      <c r="G986" s="5" t="n"/>
      <c r="H986" s="5" t="n"/>
      <c r="I986" s="5" t="n"/>
      <c r="J986" s="5" t="n"/>
      <c r="K986" s="5" t="n"/>
      <c r="L986" s="5" t="n"/>
      <c r="M986" s="13">
        <f>IF($A986="","",SUMIFS('Petty expenses'!$E$3:$E$1002,'Petty expenses'!$A$3:$A$1002,$A986,'Petty expenses'!$B$3:$B$1002,$B986,'Petty expenses'!$C$3:$C$1002,$C986))</f>
        <v/>
      </c>
      <c r="N986" s="13">
        <f>IF($A986="","",$F986+$H986-$M986)</f>
        <v/>
      </c>
      <c r="O986" s="5" t="n"/>
      <c r="P986" s="13">
        <f>IF(OR($A986="",$O986=""),"",$O986-$N986)</f>
        <v/>
      </c>
      <c r="Q986" s="4" t="n"/>
      <c r="R986" s="5" t="n"/>
      <c r="S986" s="4" t="n"/>
      <c r="T986" s="7">
        <f>IF(OR($A986="",$O986=""),"",IF($P986=0,"Balanced",IF($Q986="","Reason needed",IF($P986&lt;0,"Short","Over"))))</f>
        <v/>
      </c>
      <c r="U986" s="13">
        <f>IF($A986="","",$H986+$I986+$J986+$K986)</f>
        <v/>
      </c>
      <c r="V986" s="14">
        <f>IF($A986="","",DATE(YEAR($A986),MONTH($A986),1))</f>
        <v/>
      </c>
      <c r="W986" s="7">
        <f>IF($A986="","",$A986&amp;"|"&amp;$B986&amp;"|"&amp;$C986)</f>
        <v/>
      </c>
    </row>
    <row r="987">
      <c r="A987" s="12" t="n"/>
      <c r="B987" s="4" t="n"/>
      <c r="C987" s="4" t="n"/>
      <c r="D987" s="4" t="n"/>
      <c r="E987" s="4" t="n"/>
      <c r="F987" s="5" t="n"/>
      <c r="G987" s="5" t="n"/>
      <c r="H987" s="5" t="n"/>
      <c r="I987" s="5" t="n"/>
      <c r="J987" s="5" t="n"/>
      <c r="K987" s="5" t="n"/>
      <c r="L987" s="5" t="n"/>
      <c r="M987" s="13">
        <f>IF($A987="","",SUMIFS('Petty expenses'!$E$3:$E$1002,'Petty expenses'!$A$3:$A$1002,$A987,'Petty expenses'!$B$3:$B$1002,$B987,'Petty expenses'!$C$3:$C$1002,$C987))</f>
        <v/>
      </c>
      <c r="N987" s="13">
        <f>IF($A987="","",$F987+$H987-$M987)</f>
        <v/>
      </c>
      <c r="O987" s="5" t="n"/>
      <c r="P987" s="13">
        <f>IF(OR($A987="",$O987=""),"",$O987-$N987)</f>
        <v/>
      </c>
      <c r="Q987" s="4" t="n"/>
      <c r="R987" s="5" t="n"/>
      <c r="S987" s="4" t="n"/>
      <c r="T987" s="7">
        <f>IF(OR($A987="",$O987=""),"",IF($P987=0,"Balanced",IF($Q987="","Reason needed",IF($P987&lt;0,"Short","Over"))))</f>
        <v/>
      </c>
      <c r="U987" s="13">
        <f>IF($A987="","",$H987+$I987+$J987+$K987)</f>
        <v/>
      </c>
      <c r="V987" s="14">
        <f>IF($A987="","",DATE(YEAR($A987),MONTH($A987),1))</f>
        <v/>
      </c>
      <c r="W987" s="7">
        <f>IF($A987="","",$A987&amp;"|"&amp;$B987&amp;"|"&amp;$C987)</f>
        <v/>
      </c>
    </row>
    <row r="988">
      <c r="A988" s="12" t="n"/>
      <c r="B988" s="4" t="n"/>
      <c r="C988" s="4" t="n"/>
      <c r="D988" s="4" t="n"/>
      <c r="E988" s="4" t="n"/>
      <c r="F988" s="5" t="n"/>
      <c r="G988" s="5" t="n"/>
      <c r="H988" s="5" t="n"/>
      <c r="I988" s="5" t="n"/>
      <c r="J988" s="5" t="n"/>
      <c r="K988" s="5" t="n"/>
      <c r="L988" s="5" t="n"/>
      <c r="M988" s="13">
        <f>IF($A988="","",SUMIFS('Petty expenses'!$E$3:$E$1002,'Petty expenses'!$A$3:$A$1002,$A988,'Petty expenses'!$B$3:$B$1002,$B988,'Petty expenses'!$C$3:$C$1002,$C988))</f>
        <v/>
      </c>
      <c r="N988" s="13">
        <f>IF($A988="","",$F988+$H988-$M988)</f>
        <v/>
      </c>
      <c r="O988" s="5" t="n"/>
      <c r="P988" s="13">
        <f>IF(OR($A988="",$O988=""),"",$O988-$N988)</f>
        <v/>
      </c>
      <c r="Q988" s="4" t="n"/>
      <c r="R988" s="5" t="n"/>
      <c r="S988" s="4" t="n"/>
      <c r="T988" s="7">
        <f>IF(OR($A988="",$O988=""),"",IF($P988=0,"Balanced",IF($Q988="","Reason needed",IF($P988&lt;0,"Short","Over"))))</f>
        <v/>
      </c>
      <c r="U988" s="13">
        <f>IF($A988="","",$H988+$I988+$J988+$K988)</f>
        <v/>
      </c>
      <c r="V988" s="14">
        <f>IF($A988="","",DATE(YEAR($A988),MONTH($A988),1))</f>
        <v/>
      </c>
      <c r="W988" s="7">
        <f>IF($A988="","",$A988&amp;"|"&amp;$B988&amp;"|"&amp;$C988)</f>
        <v/>
      </c>
    </row>
    <row r="989">
      <c r="A989" s="12" t="n"/>
      <c r="B989" s="4" t="n"/>
      <c r="C989" s="4" t="n"/>
      <c r="D989" s="4" t="n"/>
      <c r="E989" s="4" t="n"/>
      <c r="F989" s="5" t="n"/>
      <c r="G989" s="5" t="n"/>
      <c r="H989" s="5" t="n"/>
      <c r="I989" s="5" t="n"/>
      <c r="J989" s="5" t="n"/>
      <c r="K989" s="5" t="n"/>
      <c r="L989" s="5" t="n"/>
      <c r="M989" s="13">
        <f>IF($A989="","",SUMIFS('Petty expenses'!$E$3:$E$1002,'Petty expenses'!$A$3:$A$1002,$A989,'Petty expenses'!$B$3:$B$1002,$B989,'Petty expenses'!$C$3:$C$1002,$C989))</f>
        <v/>
      </c>
      <c r="N989" s="13">
        <f>IF($A989="","",$F989+$H989-$M989)</f>
        <v/>
      </c>
      <c r="O989" s="5" t="n"/>
      <c r="P989" s="13">
        <f>IF(OR($A989="",$O989=""),"",$O989-$N989)</f>
        <v/>
      </c>
      <c r="Q989" s="4" t="n"/>
      <c r="R989" s="5" t="n"/>
      <c r="S989" s="4" t="n"/>
      <c r="T989" s="7">
        <f>IF(OR($A989="",$O989=""),"",IF($P989=0,"Balanced",IF($Q989="","Reason needed",IF($P989&lt;0,"Short","Over"))))</f>
        <v/>
      </c>
      <c r="U989" s="13">
        <f>IF($A989="","",$H989+$I989+$J989+$K989)</f>
        <v/>
      </c>
      <c r="V989" s="14">
        <f>IF($A989="","",DATE(YEAR($A989),MONTH($A989),1))</f>
        <v/>
      </c>
      <c r="W989" s="7">
        <f>IF($A989="","",$A989&amp;"|"&amp;$B989&amp;"|"&amp;$C989)</f>
        <v/>
      </c>
    </row>
    <row r="990">
      <c r="A990" s="12" t="n"/>
      <c r="B990" s="4" t="n"/>
      <c r="C990" s="4" t="n"/>
      <c r="D990" s="4" t="n"/>
      <c r="E990" s="4" t="n"/>
      <c r="F990" s="5" t="n"/>
      <c r="G990" s="5" t="n"/>
      <c r="H990" s="5" t="n"/>
      <c r="I990" s="5" t="n"/>
      <c r="J990" s="5" t="n"/>
      <c r="K990" s="5" t="n"/>
      <c r="L990" s="5" t="n"/>
      <c r="M990" s="13">
        <f>IF($A990="","",SUMIFS('Petty expenses'!$E$3:$E$1002,'Petty expenses'!$A$3:$A$1002,$A990,'Petty expenses'!$B$3:$B$1002,$B990,'Petty expenses'!$C$3:$C$1002,$C990))</f>
        <v/>
      </c>
      <c r="N990" s="13">
        <f>IF($A990="","",$F990+$H990-$M990)</f>
        <v/>
      </c>
      <c r="O990" s="5" t="n"/>
      <c r="P990" s="13">
        <f>IF(OR($A990="",$O990=""),"",$O990-$N990)</f>
        <v/>
      </c>
      <c r="Q990" s="4" t="n"/>
      <c r="R990" s="5" t="n"/>
      <c r="S990" s="4" t="n"/>
      <c r="T990" s="7">
        <f>IF(OR($A990="",$O990=""),"",IF($P990=0,"Balanced",IF($Q990="","Reason needed",IF($P990&lt;0,"Short","Over"))))</f>
        <v/>
      </c>
      <c r="U990" s="13">
        <f>IF($A990="","",$H990+$I990+$J990+$K990)</f>
        <v/>
      </c>
      <c r="V990" s="14">
        <f>IF($A990="","",DATE(YEAR($A990),MONTH($A990),1))</f>
        <v/>
      </c>
      <c r="W990" s="7">
        <f>IF($A990="","",$A990&amp;"|"&amp;$B990&amp;"|"&amp;$C990)</f>
        <v/>
      </c>
    </row>
    <row r="991">
      <c r="A991" s="12" t="n"/>
      <c r="B991" s="4" t="n"/>
      <c r="C991" s="4" t="n"/>
      <c r="D991" s="4" t="n"/>
      <c r="E991" s="4" t="n"/>
      <c r="F991" s="5" t="n"/>
      <c r="G991" s="5" t="n"/>
      <c r="H991" s="5" t="n"/>
      <c r="I991" s="5" t="n"/>
      <c r="J991" s="5" t="n"/>
      <c r="K991" s="5" t="n"/>
      <c r="L991" s="5" t="n"/>
      <c r="M991" s="13">
        <f>IF($A991="","",SUMIFS('Petty expenses'!$E$3:$E$1002,'Petty expenses'!$A$3:$A$1002,$A991,'Petty expenses'!$B$3:$B$1002,$B991,'Petty expenses'!$C$3:$C$1002,$C991))</f>
        <v/>
      </c>
      <c r="N991" s="13">
        <f>IF($A991="","",$F991+$H991-$M991)</f>
        <v/>
      </c>
      <c r="O991" s="5" t="n"/>
      <c r="P991" s="13">
        <f>IF(OR($A991="",$O991=""),"",$O991-$N991)</f>
        <v/>
      </c>
      <c r="Q991" s="4" t="n"/>
      <c r="R991" s="5" t="n"/>
      <c r="S991" s="4" t="n"/>
      <c r="T991" s="7">
        <f>IF(OR($A991="",$O991=""),"",IF($P991=0,"Balanced",IF($Q991="","Reason needed",IF($P991&lt;0,"Short","Over"))))</f>
        <v/>
      </c>
      <c r="U991" s="13">
        <f>IF($A991="","",$H991+$I991+$J991+$K991)</f>
        <v/>
      </c>
      <c r="V991" s="14">
        <f>IF($A991="","",DATE(YEAR($A991),MONTH($A991),1))</f>
        <v/>
      </c>
      <c r="W991" s="7">
        <f>IF($A991="","",$A991&amp;"|"&amp;$B991&amp;"|"&amp;$C991)</f>
        <v/>
      </c>
    </row>
    <row r="992">
      <c r="A992" s="12" t="n"/>
      <c r="B992" s="4" t="n"/>
      <c r="C992" s="4" t="n"/>
      <c r="D992" s="4" t="n"/>
      <c r="E992" s="4" t="n"/>
      <c r="F992" s="5" t="n"/>
      <c r="G992" s="5" t="n"/>
      <c r="H992" s="5" t="n"/>
      <c r="I992" s="5" t="n"/>
      <c r="J992" s="5" t="n"/>
      <c r="K992" s="5" t="n"/>
      <c r="L992" s="5" t="n"/>
      <c r="M992" s="13">
        <f>IF($A992="","",SUMIFS('Petty expenses'!$E$3:$E$1002,'Petty expenses'!$A$3:$A$1002,$A992,'Petty expenses'!$B$3:$B$1002,$B992,'Petty expenses'!$C$3:$C$1002,$C992))</f>
        <v/>
      </c>
      <c r="N992" s="13">
        <f>IF($A992="","",$F992+$H992-$M992)</f>
        <v/>
      </c>
      <c r="O992" s="5" t="n"/>
      <c r="P992" s="13">
        <f>IF(OR($A992="",$O992=""),"",$O992-$N992)</f>
        <v/>
      </c>
      <c r="Q992" s="4" t="n"/>
      <c r="R992" s="5" t="n"/>
      <c r="S992" s="4" t="n"/>
      <c r="T992" s="7">
        <f>IF(OR($A992="",$O992=""),"",IF($P992=0,"Balanced",IF($Q992="","Reason needed",IF($P992&lt;0,"Short","Over"))))</f>
        <v/>
      </c>
      <c r="U992" s="13">
        <f>IF($A992="","",$H992+$I992+$J992+$K992)</f>
        <v/>
      </c>
      <c r="V992" s="14">
        <f>IF($A992="","",DATE(YEAR($A992),MONTH($A992),1))</f>
        <v/>
      </c>
      <c r="W992" s="7">
        <f>IF($A992="","",$A992&amp;"|"&amp;$B992&amp;"|"&amp;$C992)</f>
        <v/>
      </c>
    </row>
    <row r="993">
      <c r="A993" s="12" t="n"/>
      <c r="B993" s="4" t="n"/>
      <c r="C993" s="4" t="n"/>
      <c r="D993" s="4" t="n"/>
      <c r="E993" s="4" t="n"/>
      <c r="F993" s="5" t="n"/>
      <c r="G993" s="5" t="n"/>
      <c r="H993" s="5" t="n"/>
      <c r="I993" s="5" t="n"/>
      <c r="J993" s="5" t="n"/>
      <c r="K993" s="5" t="n"/>
      <c r="L993" s="5" t="n"/>
      <c r="M993" s="13">
        <f>IF($A993="","",SUMIFS('Petty expenses'!$E$3:$E$1002,'Petty expenses'!$A$3:$A$1002,$A993,'Petty expenses'!$B$3:$B$1002,$B993,'Petty expenses'!$C$3:$C$1002,$C993))</f>
        <v/>
      </c>
      <c r="N993" s="13">
        <f>IF($A993="","",$F993+$H993-$M993)</f>
        <v/>
      </c>
      <c r="O993" s="5" t="n"/>
      <c r="P993" s="13">
        <f>IF(OR($A993="",$O993=""),"",$O993-$N993)</f>
        <v/>
      </c>
      <c r="Q993" s="4" t="n"/>
      <c r="R993" s="5" t="n"/>
      <c r="S993" s="4" t="n"/>
      <c r="T993" s="7">
        <f>IF(OR($A993="",$O993=""),"",IF($P993=0,"Balanced",IF($Q993="","Reason needed",IF($P993&lt;0,"Short","Over"))))</f>
        <v/>
      </c>
      <c r="U993" s="13">
        <f>IF($A993="","",$H993+$I993+$J993+$K993)</f>
        <v/>
      </c>
      <c r="V993" s="14">
        <f>IF($A993="","",DATE(YEAR($A993),MONTH($A993),1))</f>
        <v/>
      </c>
      <c r="W993" s="7">
        <f>IF($A993="","",$A993&amp;"|"&amp;$B993&amp;"|"&amp;$C993)</f>
        <v/>
      </c>
    </row>
    <row r="994">
      <c r="A994" s="12" t="n"/>
      <c r="B994" s="4" t="n"/>
      <c r="C994" s="4" t="n"/>
      <c r="D994" s="4" t="n"/>
      <c r="E994" s="4" t="n"/>
      <c r="F994" s="5" t="n"/>
      <c r="G994" s="5" t="n"/>
      <c r="H994" s="5" t="n"/>
      <c r="I994" s="5" t="n"/>
      <c r="J994" s="5" t="n"/>
      <c r="K994" s="5" t="n"/>
      <c r="L994" s="5" t="n"/>
      <c r="M994" s="13">
        <f>IF($A994="","",SUMIFS('Petty expenses'!$E$3:$E$1002,'Petty expenses'!$A$3:$A$1002,$A994,'Petty expenses'!$B$3:$B$1002,$B994,'Petty expenses'!$C$3:$C$1002,$C994))</f>
        <v/>
      </c>
      <c r="N994" s="13">
        <f>IF($A994="","",$F994+$H994-$M994)</f>
        <v/>
      </c>
      <c r="O994" s="5" t="n"/>
      <c r="P994" s="13">
        <f>IF(OR($A994="",$O994=""),"",$O994-$N994)</f>
        <v/>
      </c>
      <c r="Q994" s="4" t="n"/>
      <c r="R994" s="5" t="n"/>
      <c r="S994" s="4" t="n"/>
      <c r="T994" s="7">
        <f>IF(OR($A994="",$O994=""),"",IF($P994=0,"Balanced",IF($Q994="","Reason needed",IF($P994&lt;0,"Short","Over"))))</f>
        <v/>
      </c>
      <c r="U994" s="13">
        <f>IF($A994="","",$H994+$I994+$J994+$K994)</f>
        <v/>
      </c>
      <c r="V994" s="14">
        <f>IF($A994="","",DATE(YEAR($A994),MONTH($A994),1))</f>
        <v/>
      </c>
      <c r="W994" s="7">
        <f>IF($A994="","",$A994&amp;"|"&amp;$B994&amp;"|"&amp;$C994)</f>
        <v/>
      </c>
    </row>
    <row r="995">
      <c r="A995" s="12" t="n"/>
      <c r="B995" s="4" t="n"/>
      <c r="C995" s="4" t="n"/>
      <c r="D995" s="4" t="n"/>
      <c r="E995" s="4" t="n"/>
      <c r="F995" s="5" t="n"/>
      <c r="G995" s="5" t="n"/>
      <c r="H995" s="5" t="n"/>
      <c r="I995" s="5" t="n"/>
      <c r="J995" s="5" t="n"/>
      <c r="K995" s="5" t="n"/>
      <c r="L995" s="5" t="n"/>
      <c r="M995" s="13">
        <f>IF($A995="","",SUMIFS('Petty expenses'!$E$3:$E$1002,'Petty expenses'!$A$3:$A$1002,$A995,'Petty expenses'!$B$3:$B$1002,$B995,'Petty expenses'!$C$3:$C$1002,$C995))</f>
        <v/>
      </c>
      <c r="N995" s="13">
        <f>IF($A995="","",$F995+$H995-$M995)</f>
        <v/>
      </c>
      <c r="O995" s="5" t="n"/>
      <c r="P995" s="13">
        <f>IF(OR($A995="",$O995=""),"",$O995-$N995)</f>
        <v/>
      </c>
      <c r="Q995" s="4" t="n"/>
      <c r="R995" s="5" t="n"/>
      <c r="S995" s="4" t="n"/>
      <c r="T995" s="7">
        <f>IF(OR($A995="",$O995=""),"",IF($P995=0,"Balanced",IF($Q995="","Reason needed",IF($P995&lt;0,"Short","Over"))))</f>
        <v/>
      </c>
      <c r="U995" s="13">
        <f>IF($A995="","",$H995+$I995+$J995+$K995)</f>
        <v/>
      </c>
      <c r="V995" s="14">
        <f>IF($A995="","",DATE(YEAR($A995),MONTH($A995),1))</f>
        <v/>
      </c>
      <c r="W995" s="7">
        <f>IF($A995="","",$A995&amp;"|"&amp;$B995&amp;"|"&amp;$C995)</f>
        <v/>
      </c>
    </row>
    <row r="996">
      <c r="A996" s="12" t="n"/>
      <c r="B996" s="4" t="n"/>
      <c r="C996" s="4" t="n"/>
      <c r="D996" s="4" t="n"/>
      <c r="E996" s="4" t="n"/>
      <c r="F996" s="5" t="n"/>
      <c r="G996" s="5" t="n"/>
      <c r="H996" s="5" t="n"/>
      <c r="I996" s="5" t="n"/>
      <c r="J996" s="5" t="n"/>
      <c r="K996" s="5" t="n"/>
      <c r="L996" s="5" t="n"/>
      <c r="M996" s="13">
        <f>IF($A996="","",SUMIFS('Petty expenses'!$E$3:$E$1002,'Petty expenses'!$A$3:$A$1002,$A996,'Petty expenses'!$B$3:$B$1002,$B996,'Petty expenses'!$C$3:$C$1002,$C996))</f>
        <v/>
      </c>
      <c r="N996" s="13">
        <f>IF($A996="","",$F996+$H996-$M996)</f>
        <v/>
      </c>
      <c r="O996" s="5" t="n"/>
      <c r="P996" s="13">
        <f>IF(OR($A996="",$O996=""),"",$O996-$N996)</f>
        <v/>
      </c>
      <c r="Q996" s="4" t="n"/>
      <c r="R996" s="5" t="n"/>
      <c r="S996" s="4" t="n"/>
      <c r="T996" s="7">
        <f>IF(OR($A996="",$O996=""),"",IF($P996=0,"Balanced",IF($Q996="","Reason needed",IF($P996&lt;0,"Short","Over"))))</f>
        <v/>
      </c>
      <c r="U996" s="13">
        <f>IF($A996="","",$H996+$I996+$J996+$K996)</f>
        <v/>
      </c>
      <c r="V996" s="14">
        <f>IF($A996="","",DATE(YEAR($A996),MONTH($A996),1))</f>
        <v/>
      </c>
      <c r="W996" s="7">
        <f>IF($A996="","",$A996&amp;"|"&amp;$B996&amp;"|"&amp;$C996)</f>
        <v/>
      </c>
    </row>
    <row r="997">
      <c r="A997" s="12" t="n"/>
      <c r="B997" s="4" t="n"/>
      <c r="C997" s="4" t="n"/>
      <c r="D997" s="4" t="n"/>
      <c r="E997" s="4" t="n"/>
      <c r="F997" s="5" t="n"/>
      <c r="G997" s="5" t="n"/>
      <c r="H997" s="5" t="n"/>
      <c r="I997" s="5" t="n"/>
      <c r="J997" s="5" t="n"/>
      <c r="K997" s="5" t="n"/>
      <c r="L997" s="5" t="n"/>
      <c r="M997" s="13">
        <f>IF($A997="","",SUMIFS('Petty expenses'!$E$3:$E$1002,'Petty expenses'!$A$3:$A$1002,$A997,'Petty expenses'!$B$3:$B$1002,$B997,'Petty expenses'!$C$3:$C$1002,$C997))</f>
        <v/>
      </c>
      <c r="N997" s="13">
        <f>IF($A997="","",$F997+$H997-$M997)</f>
        <v/>
      </c>
      <c r="O997" s="5" t="n"/>
      <c r="P997" s="13">
        <f>IF(OR($A997="",$O997=""),"",$O997-$N997)</f>
        <v/>
      </c>
      <c r="Q997" s="4" t="n"/>
      <c r="R997" s="5" t="n"/>
      <c r="S997" s="4" t="n"/>
      <c r="T997" s="7">
        <f>IF(OR($A997="",$O997=""),"",IF($P997=0,"Balanced",IF($Q997="","Reason needed",IF($P997&lt;0,"Short","Over"))))</f>
        <v/>
      </c>
      <c r="U997" s="13">
        <f>IF($A997="","",$H997+$I997+$J997+$K997)</f>
        <v/>
      </c>
      <c r="V997" s="14">
        <f>IF($A997="","",DATE(YEAR($A997),MONTH($A997),1))</f>
        <v/>
      </c>
      <c r="W997" s="7">
        <f>IF($A997="","",$A997&amp;"|"&amp;$B997&amp;"|"&amp;$C997)</f>
        <v/>
      </c>
    </row>
    <row r="998">
      <c r="A998" s="12" t="n"/>
      <c r="B998" s="4" t="n"/>
      <c r="C998" s="4" t="n"/>
      <c r="D998" s="4" t="n"/>
      <c r="E998" s="4" t="n"/>
      <c r="F998" s="5" t="n"/>
      <c r="G998" s="5" t="n"/>
      <c r="H998" s="5" t="n"/>
      <c r="I998" s="5" t="n"/>
      <c r="J998" s="5" t="n"/>
      <c r="K998" s="5" t="n"/>
      <c r="L998" s="5" t="n"/>
      <c r="M998" s="13">
        <f>IF($A998="","",SUMIFS('Petty expenses'!$E$3:$E$1002,'Petty expenses'!$A$3:$A$1002,$A998,'Petty expenses'!$B$3:$B$1002,$B998,'Petty expenses'!$C$3:$C$1002,$C998))</f>
        <v/>
      </c>
      <c r="N998" s="13">
        <f>IF($A998="","",$F998+$H998-$M998)</f>
        <v/>
      </c>
      <c r="O998" s="5" t="n"/>
      <c r="P998" s="13">
        <f>IF(OR($A998="",$O998=""),"",$O998-$N998)</f>
        <v/>
      </c>
      <c r="Q998" s="4" t="n"/>
      <c r="R998" s="5" t="n"/>
      <c r="S998" s="4" t="n"/>
      <c r="T998" s="7">
        <f>IF(OR($A998="",$O998=""),"",IF($P998=0,"Balanced",IF($Q998="","Reason needed",IF($P998&lt;0,"Short","Over"))))</f>
        <v/>
      </c>
      <c r="U998" s="13">
        <f>IF($A998="","",$H998+$I998+$J998+$K998)</f>
        <v/>
      </c>
      <c r="V998" s="14">
        <f>IF($A998="","",DATE(YEAR($A998),MONTH($A998),1))</f>
        <v/>
      </c>
      <c r="W998" s="7">
        <f>IF($A998="","",$A998&amp;"|"&amp;$B998&amp;"|"&amp;$C998)</f>
        <v/>
      </c>
    </row>
    <row r="999">
      <c r="A999" s="12" t="n"/>
      <c r="B999" s="4" t="n"/>
      <c r="C999" s="4" t="n"/>
      <c r="D999" s="4" t="n"/>
      <c r="E999" s="4" t="n"/>
      <c r="F999" s="5" t="n"/>
      <c r="G999" s="5" t="n"/>
      <c r="H999" s="5" t="n"/>
      <c r="I999" s="5" t="n"/>
      <c r="J999" s="5" t="n"/>
      <c r="K999" s="5" t="n"/>
      <c r="L999" s="5" t="n"/>
      <c r="M999" s="13">
        <f>IF($A999="","",SUMIFS('Petty expenses'!$E$3:$E$1002,'Petty expenses'!$A$3:$A$1002,$A999,'Petty expenses'!$B$3:$B$1002,$B999,'Petty expenses'!$C$3:$C$1002,$C999))</f>
        <v/>
      </c>
      <c r="N999" s="13">
        <f>IF($A999="","",$F999+$H999-$M999)</f>
        <v/>
      </c>
      <c r="O999" s="5" t="n"/>
      <c r="P999" s="13">
        <f>IF(OR($A999="",$O999=""),"",$O999-$N999)</f>
        <v/>
      </c>
      <c r="Q999" s="4" t="n"/>
      <c r="R999" s="5" t="n"/>
      <c r="S999" s="4" t="n"/>
      <c r="T999" s="7">
        <f>IF(OR($A999="",$O999=""),"",IF($P999=0,"Balanced",IF($Q999="","Reason needed",IF($P999&lt;0,"Short","Over"))))</f>
        <v/>
      </c>
      <c r="U999" s="13">
        <f>IF($A999="","",$H999+$I999+$J999+$K999)</f>
        <v/>
      </c>
      <c r="V999" s="14">
        <f>IF($A999="","",DATE(YEAR($A999),MONTH($A999),1))</f>
        <v/>
      </c>
      <c r="W999" s="7">
        <f>IF($A999="","",$A999&amp;"|"&amp;$B999&amp;"|"&amp;$C999)</f>
        <v/>
      </c>
    </row>
    <row r="1000">
      <c r="A1000" s="12" t="n"/>
      <c r="B1000" s="4" t="n"/>
      <c r="C1000" s="4" t="n"/>
      <c r="D1000" s="4" t="n"/>
      <c r="E1000" s="4" t="n"/>
      <c r="F1000" s="5" t="n"/>
      <c r="G1000" s="5" t="n"/>
      <c r="H1000" s="5" t="n"/>
      <c r="I1000" s="5" t="n"/>
      <c r="J1000" s="5" t="n"/>
      <c r="K1000" s="5" t="n"/>
      <c r="L1000" s="5" t="n"/>
      <c r="M1000" s="13">
        <f>IF($A1000="","",SUMIFS('Petty expenses'!$E$3:$E$1002,'Petty expenses'!$A$3:$A$1002,$A1000,'Petty expenses'!$B$3:$B$1002,$B1000,'Petty expenses'!$C$3:$C$1002,$C1000))</f>
        <v/>
      </c>
      <c r="N1000" s="13">
        <f>IF($A1000="","",$F1000+$H1000-$M1000)</f>
        <v/>
      </c>
      <c r="O1000" s="5" t="n"/>
      <c r="P1000" s="13">
        <f>IF(OR($A1000="",$O1000=""),"",$O1000-$N1000)</f>
        <v/>
      </c>
      <c r="Q1000" s="4" t="n"/>
      <c r="R1000" s="5" t="n"/>
      <c r="S1000" s="4" t="n"/>
      <c r="T1000" s="7">
        <f>IF(OR($A1000="",$O1000=""),"",IF($P1000=0,"Balanced",IF($Q1000="","Reason needed",IF($P1000&lt;0,"Short","Over"))))</f>
        <v/>
      </c>
      <c r="U1000" s="13">
        <f>IF($A1000="","",$H1000+$I1000+$J1000+$K1000)</f>
        <v/>
      </c>
      <c r="V1000" s="14">
        <f>IF($A1000="","",DATE(YEAR($A1000),MONTH($A1000),1))</f>
        <v/>
      </c>
      <c r="W1000" s="7">
        <f>IF($A1000="","",$A1000&amp;"|"&amp;$B1000&amp;"|"&amp;$C1000)</f>
        <v/>
      </c>
    </row>
    <row r="1001">
      <c r="A1001" s="12" t="n"/>
      <c r="B1001" s="4" t="n"/>
      <c r="C1001" s="4" t="n"/>
      <c r="D1001" s="4" t="n"/>
      <c r="E1001" s="4" t="n"/>
      <c r="F1001" s="5" t="n"/>
      <c r="G1001" s="5" t="n"/>
      <c r="H1001" s="5" t="n"/>
      <c r="I1001" s="5" t="n"/>
      <c r="J1001" s="5" t="n"/>
      <c r="K1001" s="5" t="n"/>
      <c r="L1001" s="5" t="n"/>
      <c r="M1001" s="13">
        <f>IF($A1001="","",SUMIFS('Petty expenses'!$E$3:$E$1002,'Petty expenses'!$A$3:$A$1002,$A1001,'Petty expenses'!$B$3:$B$1002,$B1001,'Petty expenses'!$C$3:$C$1002,$C1001))</f>
        <v/>
      </c>
      <c r="N1001" s="13">
        <f>IF($A1001="","",$F1001+$H1001-$M1001)</f>
        <v/>
      </c>
      <c r="O1001" s="5" t="n"/>
      <c r="P1001" s="13">
        <f>IF(OR($A1001="",$O1001=""),"",$O1001-$N1001)</f>
        <v/>
      </c>
      <c r="Q1001" s="4" t="n"/>
      <c r="R1001" s="5" t="n"/>
      <c r="S1001" s="4" t="n"/>
      <c r="T1001" s="7">
        <f>IF(OR($A1001="",$O1001=""),"",IF($P1001=0,"Balanced",IF($Q1001="","Reason needed",IF($P1001&lt;0,"Short","Over"))))</f>
        <v/>
      </c>
      <c r="U1001" s="13">
        <f>IF($A1001="","",$H1001+$I1001+$J1001+$K1001)</f>
        <v/>
      </c>
      <c r="V1001" s="14">
        <f>IF($A1001="","",DATE(YEAR($A1001),MONTH($A1001),1))</f>
        <v/>
      </c>
      <c r="W1001" s="7">
        <f>IF($A1001="","",$A1001&amp;"|"&amp;$B1001&amp;"|"&amp;$C1001)</f>
        <v/>
      </c>
    </row>
    <row r="1002">
      <c r="A1002" s="12" t="n"/>
      <c r="B1002" s="4" t="n"/>
      <c r="C1002" s="4" t="n"/>
      <c r="D1002" s="4" t="n"/>
      <c r="E1002" s="4" t="n"/>
      <c r="F1002" s="5" t="n"/>
      <c r="G1002" s="5" t="n"/>
      <c r="H1002" s="5" t="n"/>
      <c r="I1002" s="5" t="n"/>
      <c r="J1002" s="5" t="n"/>
      <c r="K1002" s="5" t="n"/>
      <c r="L1002" s="5" t="n"/>
      <c r="M1002" s="13">
        <f>IF($A1002="","",SUMIFS('Petty expenses'!$E$3:$E$1002,'Petty expenses'!$A$3:$A$1002,$A1002,'Petty expenses'!$B$3:$B$1002,$B1002,'Petty expenses'!$C$3:$C$1002,$C1002))</f>
        <v/>
      </c>
      <c r="N1002" s="13">
        <f>IF($A1002="","",$F1002+$H1002-$M1002)</f>
        <v/>
      </c>
      <c r="O1002" s="5" t="n"/>
      <c r="P1002" s="13">
        <f>IF(OR($A1002="",$O1002=""),"",$O1002-$N1002)</f>
        <v/>
      </c>
      <c r="Q1002" s="4" t="n"/>
      <c r="R1002" s="5" t="n"/>
      <c r="S1002" s="4" t="n"/>
      <c r="T1002" s="7">
        <f>IF(OR($A1002="",$O1002=""),"",IF($P1002=0,"Balanced",IF($Q1002="","Reason needed",IF($P1002&lt;0,"Short","Over"))))</f>
        <v/>
      </c>
      <c r="U1002" s="13">
        <f>IF($A1002="","",$H1002+$I1002+$J1002+$K1002)</f>
        <v/>
      </c>
      <c r="V1002" s="14">
        <f>IF($A1002="","",DATE(YEAR($A1002),MONTH($A1002),1))</f>
        <v/>
      </c>
      <c r="W1002" s="7">
        <f>IF($A1002="","",$A1002&amp;"|"&amp;$B1002&amp;"|"&amp;$C1002)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W1002"/>
  <mergeCells count="1">
    <mergeCell ref="A1:W1"/>
  </mergeCells>
  <conditionalFormatting sqref="P3:P1002">
    <cfRule type="expression" priority="1" dxfId="0">
      <formula>AND(ISNUMBER(P3),P3&lt;0)</formula>
    </cfRule>
    <cfRule type="expression" priority="2" dxfId="1">
      <formula>AND(ISNUMBER(P3),P3&gt;0)</formula>
    </cfRule>
  </conditionalFormatting>
  <conditionalFormatting sqref="Q3:Q1002">
    <cfRule type="expression" priority="3" dxfId="0">
      <formula>AND(ISNUMBER($P3),$P3&lt;&gt;0,$Q3="")</formula>
    </cfRule>
  </conditionalFormatting>
  <conditionalFormatting sqref="T3:T1002">
    <cfRule type="expression" priority="4" dxfId="0">
      <formula>T3="Reason needed"</formula>
    </cfRule>
    <cfRule type="expression" priority="5" dxfId="2">
      <formula>T3="Balanced"</formula>
    </cfRule>
  </conditionalFormatting>
  <dataValidations count="5">
    <dataValidation sqref="B3:B1002" showDropDown="0" showInputMessage="0" showErrorMessage="0" allowBlank="1" errorTitle="Not in the list" error="Pick from the list." type="list">
      <formula1>=Branches</formula1>
    </dataValidation>
    <dataValidation sqref="C3:C1002" showDropDown="0" showInputMessage="0" showErrorMessage="0" allowBlank="1" errorTitle="Not in the list" error="Pick from the list." type="list">
      <formula1>=Shifts</formula1>
    </dataValidation>
    <dataValidation sqref="D3:D1002" showDropDown="0" showInputMessage="0" showErrorMessage="0" allowBlank="1" errorTitle="Not in the list" error="Pick from the list." type="list">
      <formula1>=Staff</formula1>
    </dataValidation>
    <dataValidation sqref="E3:E1002" showDropDown="0" showInputMessage="0" showErrorMessage="0" allowBlank="1" errorTitle="Not in the list" error="Pick from the list." type="list">
      <formula1>=Staff</formula1>
    </dataValidation>
    <dataValidation sqref="Q3:Q1002" showDropDown="0" showInputMessage="0" showErrorMessage="0" allowBlank="1" errorTitle="Not in the list" error="Pick from the list." type="list">
      <formula1>=Reasons</formula1>
    </dataValidation>
  </dataValidation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B83232"/>
    <outlinePr summaryBelow="1" summaryRight="1"/>
    <pageSetUpPr fitToPage="1"/>
  </sheetPr>
  <dimension ref="A1:I1002"/>
  <sheetViews>
    <sheetView showGridLines="0" rightToLeft="0" tabSelected="0"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1" customWidth="1" min="3" max="3"/>
    <col width="18" customWidth="1" min="4" max="4"/>
    <col width="11" customWidth="1" min="5" max="5"/>
    <col width="16" customWidth="1" min="6" max="6"/>
    <col width="9" customWidth="1" min="7" max="7"/>
    <col width="30" customWidth="1" min="8" max="8"/>
    <col width="11" customWidth="1" min="9" max="9"/>
  </cols>
  <sheetData>
    <row r="1" ht="22" customHeight="1">
      <c r="A1" s="11" t="inlineStr">
        <is>
          <t>Sample data: delete it and start. How to clear it is on the How to use sheet.</t>
        </is>
      </c>
    </row>
    <row r="2">
      <c r="A2" s="6" t="inlineStr">
        <is>
          <t>Date</t>
        </is>
      </c>
      <c r="B2" s="6" t="inlineStr">
        <is>
          <t>Branch</t>
        </is>
      </c>
      <c r="C2" s="6" t="inlineStr">
        <is>
          <t>Shift</t>
        </is>
      </c>
      <c r="D2" s="6" t="inlineStr">
        <is>
          <t>Type</t>
        </is>
      </c>
      <c r="E2" s="6" t="inlineStr">
        <is>
          <t>Amount</t>
        </is>
      </c>
      <c r="F2" s="6" t="inlineStr">
        <is>
          <t>Paid by</t>
        </is>
      </c>
      <c r="G2" s="6" t="inlineStr">
        <is>
          <t>Receipt</t>
        </is>
      </c>
      <c r="H2" s="6" t="inlineStr">
        <is>
          <t>Note</t>
        </is>
      </c>
      <c r="I2" s="6" t="inlineStr">
        <is>
          <t>Month</t>
        </is>
      </c>
    </row>
    <row r="3">
      <c r="A3" s="12" t="n">
        <v>46266</v>
      </c>
      <c r="B3" s="4" t="inlineStr">
        <is>
          <t>Main branch</t>
        </is>
      </c>
      <c r="C3" s="4" t="inlineStr">
        <is>
          <t>Evening</t>
        </is>
      </c>
      <c r="D3" s="4" t="inlineStr">
        <is>
          <t>Transport</t>
        </is>
      </c>
      <c r="E3" s="5" t="n">
        <v>30</v>
      </c>
      <c r="F3" s="4" t="inlineStr">
        <is>
          <t>Hala Samir</t>
        </is>
      </c>
      <c r="G3" s="4" t="inlineStr">
        <is>
          <t>Yes</t>
        </is>
      </c>
      <c r="H3" s="4" t="n"/>
      <c r="I3" s="14">
        <f>IF($A3="","",DATE(YEAR($A3),MONTH($A3),1))</f>
        <v/>
      </c>
    </row>
    <row r="4">
      <c r="A4" s="12" t="n">
        <v>46267</v>
      </c>
      <c r="B4" s="4" t="inlineStr">
        <is>
          <t>Main branch</t>
        </is>
      </c>
      <c r="C4" s="4" t="inlineStr">
        <is>
          <t>Morning</t>
        </is>
      </c>
      <c r="D4" s="4" t="inlineStr">
        <is>
          <t>Cleaning supplies</t>
        </is>
      </c>
      <c r="E4" s="5" t="n">
        <v>15</v>
      </c>
      <c r="F4" s="4" t="inlineStr">
        <is>
          <t>Reem Abdullah</t>
        </is>
      </c>
      <c r="G4" s="4" t="inlineStr">
        <is>
          <t>No</t>
        </is>
      </c>
      <c r="H4" s="4" t="n"/>
      <c r="I4" s="14">
        <f>IF($A4="","",DATE(YEAR($A4),MONTH($A4),1))</f>
        <v/>
      </c>
    </row>
    <row r="5">
      <c r="A5" s="12" t="n">
        <v>46267</v>
      </c>
      <c r="B5" s="4" t="inlineStr">
        <is>
          <t>Main branch</t>
        </is>
      </c>
      <c r="C5" s="4" t="inlineStr">
        <is>
          <t>Morning</t>
        </is>
      </c>
      <c r="D5" s="4" t="inlineStr">
        <is>
          <t>Refreshments</t>
        </is>
      </c>
      <c r="E5" s="5" t="n">
        <v>30</v>
      </c>
      <c r="F5" s="4" t="inlineStr">
        <is>
          <t>Reem Abdullah</t>
        </is>
      </c>
      <c r="G5" s="4" t="inlineStr">
        <is>
          <t>No</t>
        </is>
      </c>
      <c r="H5" s="4" t="n"/>
      <c r="I5" s="14">
        <f>IF($A5="","",DATE(YEAR($A5),MONTH($A5),1))</f>
        <v/>
      </c>
    </row>
    <row r="6">
      <c r="A6" s="12" t="n">
        <v>46269</v>
      </c>
      <c r="B6" s="4" t="inlineStr">
        <is>
          <t>Main branch</t>
        </is>
      </c>
      <c r="C6" s="4" t="inlineStr">
        <is>
          <t>Morning</t>
        </is>
      </c>
      <c r="D6" s="4" t="inlineStr">
        <is>
          <t>Transport</t>
        </is>
      </c>
      <c r="E6" s="5" t="n">
        <v>45</v>
      </c>
      <c r="F6" s="4" t="inlineStr">
        <is>
          <t>Reem Abdullah</t>
        </is>
      </c>
      <c r="G6" s="4" t="inlineStr">
        <is>
          <t>Yes</t>
        </is>
      </c>
      <c r="H6" s="4" t="n"/>
      <c r="I6" s="14">
        <f>IF($A6="","",DATE(YEAR($A6),MONTH($A6),1))</f>
        <v/>
      </c>
    </row>
    <row r="7">
      <c r="A7" s="12" t="n">
        <v>46269</v>
      </c>
      <c r="B7" s="4" t="inlineStr">
        <is>
          <t>Main branch</t>
        </is>
      </c>
      <c r="C7" s="4" t="inlineStr">
        <is>
          <t>Morning</t>
        </is>
      </c>
      <c r="D7" s="4" t="inlineStr">
        <is>
          <t>Small repairs</t>
        </is>
      </c>
      <c r="E7" s="5" t="n">
        <v>80</v>
      </c>
      <c r="F7" s="4" t="inlineStr">
        <is>
          <t>Reem Abdullah</t>
        </is>
      </c>
      <c r="G7" s="4" t="inlineStr">
        <is>
          <t>Yes</t>
        </is>
      </c>
      <c r="H7" s="4" t="n"/>
      <c r="I7" s="14">
        <f>IF($A7="","",DATE(YEAR($A7),MONTH($A7),1))</f>
        <v/>
      </c>
    </row>
    <row r="8">
      <c r="A8" s="12" t="n">
        <v>46269</v>
      </c>
      <c r="B8" s="4" t="inlineStr">
        <is>
          <t>Main branch</t>
        </is>
      </c>
      <c r="C8" s="4" t="inlineStr">
        <is>
          <t>Evening</t>
        </is>
      </c>
      <c r="D8" s="4" t="inlineStr">
        <is>
          <t>Cleaning supplies</t>
        </is>
      </c>
      <c r="E8" s="5" t="n">
        <v>60</v>
      </c>
      <c r="F8" s="4" t="inlineStr">
        <is>
          <t>Hala Samir</t>
        </is>
      </c>
      <c r="G8" s="4" t="inlineStr">
        <is>
          <t>Yes</t>
        </is>
      </c>
      <c r="H8" s="4" t="n"/>
      <c r="I8" s="14">
        <f>IF($A8="","",DATE(YEAR($A8),MONTH($A8),1))</f>
        <v/>
      </c>
    </row>
    <row r="9">
      <c r="A9" s="12" t="n">
        <v>46270</v>
      </c>
      <c r="B9" s="4" t="inlineStr">
        <is>
          <t>Main branch</t>
        </is>
      </c>
      <c r="C9" s="4" t="inlineStr">
        <is>
          <t>Evening</t>
        </is>
      </c>
      <c r="D9" s="4" t="inlineStr">
        <is>
          <t>Cleaning supplies</t>
        </is>
      </c>
      <c r="E9" s="5" t="n">
        <v>15</v>
      </c>
      <c r="F9" s="4" t="inlineStr">
        <is>
          <t>Hala Samir</t>
        </is>
      </c>
      <c r="G9" s="4" t="inlineStr">
        <is>
          <t>Yes</t>
        </is>
      </c>
      <c r="H9" s="4" t="n"/>
      <c r="I9" s="14">
        <f>IF($A9="","",DATE(YEAR($A9),MONTH($A9),1))</f>
        <v/>
      </c>
    </row>
    <row r="10">
      <c r="A10" s="12" t="n">
        <v>46271</v>
      </c>
      <c r="B10" s="4" t="inlineStr">
        <is>
          <t>Main branch</t>
        </is>
      </c>
      <c r="C10" s="4" t="inlineStr">
        <is>
          <t>Morning</t>
        </is>
      </c>
      <c r="D10" s="4" t="inlineStr">
        <is>
          <t>Transport</t>
        </is>
      </c>
      <c r="E10" s="5" t="n">
        <v>25</v>
      </c>
      <c r="F10" s="4" t="inlineStr">
        <is>
          <t>Mona Fahad</t>
        </is>
      </c>
      <c r="G10" s="4" t="inlineStr">
        <is>
          <t>Yes</t>
        </is>
      </c>
      <c r="H10" s="4" t="n"/>
      <c r="I10" s="14">
        <f>IF($A10="","",DATE(YEAR($A10),MONTH($A10),1))</f>
        <v/>
      </c>
    </row>
    <row r="11">
      <c r="A11" s="12" t="n">
        <v>46271</v>
      </c>
      <c r="B11" s="4" t="inlineStr">
        <is>
          <t>Main branch</t>
        </is>
      </c>
      <c r="C11" s="4" t="inlineStr">
        <is>
          <t>Evening</t>
        </is>
      </c>
      <c r="D11" s="4" t="inlineStr">
        <is>
          <t>Small repairs</t>
        </is>
      </c>
      <c r="E11" s="5" t="n">
        <v>120</v>
      </c>
      <c r="F11" s="4" t="inlineStr">
        <is>
          <t>Hala Samir</t>
        </is>
      </c>
      <c r="G11" s="4" t="inlineStr">
        <is>
          <t>Yes</t>
        </is>
      </c>
      <c r="H11" s="4" t="n"/>
      <c r="I11" s="14">
        <f>IF($A11="","",DATE(YEAR($A11),MONTH($A11),1))</f>
        <v/>
      </c>
    </row>
    <row r="12">
      <c r="A12" s="12" t="n">
        <v>46273</v>
      </c>
      <c r="B12" s="4" t="inlineStr">
        <is>
          <t>Main branch</t>
        </is>
      </c>
      <c r="C12" s="4" t="inlineStr">
        <is>
          <t>Morning</t>
        </is>
      </c>
      <c r="D12" s="4" t="inlineStr">
        <is>
          <t>Small repairs</t>
        </is>
      </c>
      <c r="E12" s="5" t="n">
        <v>30</v>
      </c>
      <c r="F12" s="4" t="inlineStr">
        <is>
          <t>Reem Abdullah</t>
        </is>
      </c>
      <c r="G12" s="4" t="inlineStr">
        <is>
          <t>No</t>
        </is>
      </c>
      <c r="H12" s="4" t="n"/>
      <c r="I12" s="14">
        <f>IF($A12="","",DATE(YEAR($A12),MONTH($A12),1))</f>
        <v/>
      </c>
    </row>
    <row r="13">
      <c r="A13" s="12" t="n">
        <v>46274</v>
      </c>
      <c r="B13" s="4" t="inlineStr">
        <is>
          <t>Main branch</t>
        </is>
      </c>
      <c r="C13" s="4" t="inlineStr">
        <is>
          <t>Morning</t>
        </is>
      </c>
      <c r="D13" s="4" t="inlineStr">
        <is>
          <t>Small repairs</t>
        </is>
      </c>
      <c r="E13" s="5" t="n">
        <v>45</v>
      </c>
      <c r="F13" s="4" t="inlineStr">
        <is>
          <t>Reem Abdullah</t>
        </is>
      </c>
      <c r="G13" s="4" t="inlineStr">
        <is>
          <t>Yes</t>
        </is>
      </c>
      <c r="H13" s="4" t="n"/>
      <c r="I13" s="14">
        <f>IF($A13="","",DATE(YEAR($A13),MONTH($A13),1))</f>
        <v/>
      </c>
    </row>
    <row r="14">
      <c r="A14" s="12" t="n">
        <v>46274</v>
      </c>
      <c r="B14" s="4" t="inlineStr">
        <is>
          <t>Main branch</t>
        </is>
      </c>
      <c r="C14" s="4" t="inlineStr">
        <is>
          <t>Morning</t>
        </is>
      </c>
      <c r="D14" s="4" t="inlineStr">
        <is>
          <t>Small repairs</t>
        </is>
      </c>
      <c r="E14" s="5" t="n">
        <v>15</v>
      </c>
      <c r="F14" s="4" t="inlineStr">
        <is>
          <t>Reem Abdullah</t>
        </is>
      </c>
      <c r="G14" s="4" t="inlineStr">
        <is>
          <t>Yes</t>
        </is>
      </c>
      <c r="H14" s="4" t="n"/>
      <c r="I14" s="14">
        <f>IF($A14="","",DATE(YEAR($A14),MONTH($A14),1))</f>
        <v/>
      </c>
    </row>
    <row r="15">
      <c r="A15" s="12" t="n">
        <v>46274</v>
      </c>
      <c r="B15" s="4" t="inlineStr">
        <is>
          <t>Main branch</t>
        </is>
      </c>
      <c r="C15" s="4" t="inlineStr">
        <is>
          <t>Evening</t>
        </is>
      </c>
      <c r="D15" s="4" t="inlineStr">
        <is>
          <t>Small repairs</t>
        </is>
      </c>
      <c r="E15" s="5" t="n">
        <v>60</v>
      </c>
      <c r="F15" s="4" t="inlineStr">
        <is>
          <t>Salma Nasser</t>
        </is>
      </c>
      <c r="G15" s="4" t="inlineStr">
        <is>
          <t>Yes</t>
        </is>
      </c>
      <c r="H15" s="4" t="n"/>
      <c r="I15" s="14">
        <f>IF($A15="","",DATE(YEAR($A15),MONTH($A15),1))</f>
        <v/>
      </c>
    </row>
    <row r="16">
      <c r="A16" s="12" t="n">
        <v>46278</v>
      </c>
      <c r="B16" s="4" t="inlineStr">
        <is>
          <t>Main branch</t>
        </is>
      </c>
      <c r="C16" s="4" t="inlineStr">
        <is>
          <t>Evening</t>
        </is>
      </c>
      <c r="D16" s="4" t="inlineStr">
        <is>
          <t>Cleaning supplies</t>
        </is>
      </c>
      <c r="E16" s="5" t="n">
        <v>25</v>
      </c>
      <c r="F16" s="4" t="inlineStr">
        <is>
          <t>Salma Nasser</t>
        </is>
      </c>
      <c r="G16" s="4" t="inlineStr">
        <is>
          <t>Yes</t>
        </is>
      </c>
      <c r="H16" s="4" t="n"/>
      <c r="I16" s="14">
        <f>IF($A16="","",DATE(YEAR($A16),MONTH($A16),1))</f>
        <v/>
      </c>
    </row>
    <row r="17">
      <c r="A17" s="12" t="n">
        <v>46279</v>
      </c>
      <c r="B17" s="4" t="inlineStr">
        <is>
          <t>Main branch</t>
        </is>
      </c>
      <c r="C17" s="4" t="inlineStr">
        <is>
          <t>Morning</t>
        </is>
      </c>
      <c r="D17" s="4" t="inlineStr">
        <is>
          <t>Refreshments</t>
        </is>
      </c>
      <c r="E17" s="5" t="n">
        <v>80</v>
      </c>
      <c r="F17" s="4" t="inlineStr">
        <is>
          <t>Mona Fahad</t>
        </is>
      </c>
      <c r="G17" s="4" t="inlineStr">
        <is>
          <t>Yes</t>
        </is>
      </c>
      <c r="H17" s="4" t="n"/>
      <c r="I17" s="14">
        <f>IF($A17="","",DATE(YEAR($A17),MONTH($A17),1))</f>
        <v/>
      </c>
    </row>
    <row r="18">
      <c r="A18" s="12" t="n">
        <v>46279</v>
      </c>
      <c r="B18" s="4" t="inlineStr">
        <is>
          <t>Main branch</t>
        </is>
      </c>
      <c r="C18" s="4" t="inlineStr">
        <is>
          <t>Evening</t>
        </is>
      </c>
      <c r="D18" s="4" t="inlineStr">
        <is>
          <t>Other</t>
        </is>
      </c>
      <c r="E18" s="5" t="n">
        <v>15</v>
      </c>
      <c r="F18" s="4" t="inlineStr">
        <is>
          <t>Salma Nasser</t>
        </is>
      </c>
      <c r="G18" s="4" t="inlineStr">
        <is>
          <t>No</t>
        </is>
      </c>
      <c r="H18" s="4" t="n"/>
      <c r="I18" s="14">
        <f>IF($A18="","",DATE(YEAR($A18),MONTH($A18),1))</f>
        <v/>
      </c>
    </row>
    <row r="19">
      <c r="A19" s="12" t="n">
        <v>46280</v>
      </c>
      <c r="B19" s="4" t="inlineStr">
        <is>
          <t>Main branch</t>
        </is>
      </c>
      <c r="C19" s="4" t="inlineStr">
        <is>
          <t>Morning</t>
        </is>
      </c>
      <c r="D19" s="4" t="inlineStr">
        <is>
          <t>Other</t>
        </is>
      </c>
      <c r="E19" s="5" t="n">
        <v>120</v>
      </c>
      <c r="F19" s="4" t="inlineStr">
        <is>
          <t>Mona Fahad</t>
        </is>
      </c>
      <c r="G19" s="4" t="inlineStr">
        <is>
          <t>Yes</t>
        </is>
      </c>
      <c r="H19" s="4" t="n"/>
      <c r="I19" s="14">
        <f>IF($A19="","",DATE(YEAR($A19),MONTH($A19),1))</f>
        <v/>
      </c>
    </row>
    <row r="20">
      <c r="A20" s="12" t="n">
        <v>46280</v>
      </c>
      <c r="B20" s="4" t="inlineStr">
        <is>
          <t>Main branch</t>
        </is>
      </c>
      <c r="C20" s="4" t="inlineStr">
        <is>
          <t>Evening</t>
        </is>
      </c>
      <c r="D20" s="4" t="inlineStr">
        <is>
          <t>Refreshments</t>
        </is>
      </c>
      <c r="E20" s="5" t="n">
        <v>120</v>
      </c>
      <c r="F20" s="4" t="inlineStr">
        <is>
          <t>Hala Samir</t>
        </is>
      </c>
      <c r="G20" s="4" t="inlineStr">
        <is>
          <t>Yes</t>
        </is>
      </c>
      <c r="H20" s="4" t="n"/>
      <c r="I20" s="14">
        <f>IF($A20="","",DATE(YEAR($A20),MONTH($A20),1))</f>
        <v/>
      </c>
    </row>
    <row r="21">
      <c r="A21" s="12" t="n">
        <v>46280</v>
      </c>
      <c r="B21" s="4" t="inlineStr">
        <is>
          <t>Main branch</t>
        </is>
      </c>
      <c r="C21" s="4" t="inlineStr">
        <is>
          <t>Evening</t>
        </is>
      </c>
      <c r="D21" s="4" t="inlineStr">
        <is>
          <t>Cleaning supplies</t>
        </is>
      </c>
      <c r="E21" s="5" t="n">
        <v>30</v>
      </c>
      <c r="F21" s="4" t="inlineStr">
        <is>
          <t>Hala Samir</t>
        </is>
      </c>
      <c r="G21" s="4" t="inlineStr">
        <is>
          <t>Yes</t>
        </is>
      </c>
      <c r="H21" s="4" t="n"/>
      <c r="I21" s="14">
        <f>IF($A21="","",DATE(YEAR($A21),MONTH($A21),1))</f>
        <v/>
      </c>
    </row>
    <row r="22">
      <c r="A22" s="12" t="n">
        <v>46281</v>
      </c>
      <c r="B22" s="4" t="inlineStr">
        <is>
          <t>Main branch</t>
        </is>
      </c>
      <c r="C22" s="4" t="inlineStr">
        <is>
          <t>Morning</t>
        </is>
      </c>
      <c r="D22" s="4" t="inlineStr">
        <is>
          <t>Other</t>
        </is>
      </c>
      <c r="E22" s="5" t="n">
        <v>60</v>
      </c>
      <c r="F22" s="4" t="inlineStr">
        <is>
          <t>Reem Abdullah</t>
        </is>
      </c>
      <c r="G22" s="4" t="inlineStr">
        <is>
          <t>Yes</t>
        </is>
      </c>
      <c r="H22" s="4" t="n"/>
      <c r="I22" s="14">
        <f>IF($A22="","",DATE(YEAR($A22),MONTH($A22),1))</f>
        <v/>
      </c>
    </row>
    <row r="23">
      <c r="A23" s="12" t="n">
        <v>46282</v>
      </c>
      <c r="B23" s="4" t="inlineStr">
        <is>
          <t>Main branch</t>
        </is>
      </c>
      <c r="C23" s="4" t="inlineStr">
        <is>
          <t>Morning</t>
        </is>
      </c>
      <c r="D23" s="4" t="inlineStr">
        <is>
          <t>Cleaning supplies</t>
        </is>
      </c>
      <c r="E23" s="5" t="n">
        <v>120</v>
      </c>
      <c r="F23" s="4" t="inlineStr">
        <is>
          <t>Mona Fahad</t>
        </is>
      </c>
      <c r="G23" s="4" t="inlineStr">
        <is>
          <t>Yes</t>
        </is>
      </c>
      <c r="H23" s="4" t="n"/>
      <c r="I23" s="14">
        <f>IF($A23="","",DATE(YEAR($A23),MONTH($A23),1))</f>
        <v/>
      </c>
    </row>
    <row r="24">
      <c r="A24" s="12" t="n">
        <v>46282</v>
      </c>
      <c r="B24" s="4" t="inlineStr">
        <is>
          <t>Main branch</t>
        </is>
      </c>
      <c r="C24" s="4" t="inlineStr">
        <is>
          <t>Morning</t>
        </is>
      </c>
      <c r="D24" s="4" t="inlineStr">
        <is>
          <t>Cleaning supplies</t>
        </is>
      </c>
      <c r="E24" s="5" t="n">
        <v>30</v>
      </c>
      <c r="F24" s="4" t="inlineStr">
        <is>
          <t>Mona Fahad</t>
        </is>
      </c>
      <c r="G24" s="4" t="inlineStr">
        <is>
          <t>No</t>
        </is>
      </c>
      <c r="H24" s="4" t="n"/>
      <c r="I24" s="14">
        <f>IF($A24="","",DATE(YEAR($A24),MONTH($A24),1))</f>
        <v/>
      </c>
    </row>
    <row r="25">
      <c r="A25" s="12" t="n">
        <v>46282</v>
      </c>
      <c r="B25" s="4" t="inlineStr">
        <is>
          <t>Main branch</t>
        </is>
      </c>
      <c r="C25" s="4" t="inlineStr">
        <is>
          <t>Evening</t>
        </is>
      </c>
      <c r="D25" s="4" t="inlineStr">
        <is>
          <t>Refreshments</t>
        </is>
      </c>
      <c r="E25" s="5" t="n">
        <v>120</v>
      </c>
      <c r="F25" s="4" t="inlineStr">
        <is>
          <t>Salma Nasser</t>
        </is>
      </c>
      <c r="G25" s="4" t="inlineStr">
        <is>
          <t>No</t>
        </is>
      </c>
      <c r="H25" s="4" t="n"/>
      <c r="I25" s="14">
        <f>IF($A25="","",DATE(YEAR($A25),MONTH($A25),1))</f>
        <v/>
      </c>
    </row>
    <row r="26">
      <c r="A26" s="12" t="n">
        <v>46283</v>
      </c>
      <c r="B26" s="4" t="inlineStr">
        <is>
          <t>Main branch</t>
        </is>
      </c>
      <c r="C26" s="4" t="inlineStr">
        <is>
          <t>Morning</t>
        </is>
      </c>
      <c r="D26" s="4" t="inlineStr">
        <is>
          <t>Small repairs</t>
        </is>
      </c>
      <c r="E26" s="5" t="n">
        <v>25</v>
      </c>
      <c r="F26" s="4" t="inlineStr">
        <is>
          <t>Mona Fahad</t>
        </is>
      </c>
      <c r="G26" s="4" t="inlineStr">
        <is>
          <t>Yes</t>
        </is>
      </c>
      <c r="H26" s="4" t="n"/>
      <c r="I26" s="14">
        <f>IF($A26="","",DATE(YEAR($A26),MONTH($A26),1))</f>
        <v/>
      </c>
    </row>
    <row r="27">
      <c r="A27" s="12" t="n">
        <v>46283</v>
      </c>
      <c r="B27" s="4" t="inlineStr">
        <is>
          <t>Main branch</t>
        </is>
      </c>
      <c r="C27" s="4" t="inlineStr">
        <is>
          <t>Morning</t>
        </is>
      </c>
      <c r="D27" s="4" t="inlineStr">
        <is>
          <t>Refreshments</t>
        </is>
      </c>
      <c r="E27" s="5" t="n">
        <v>30</v>
      </c>
      <c r="F27" s="4" t="inlineStr">
        <is>
          <t>Mona Fahad</t>
        </is>
      </c>
      <c r="G27" s="4" t="inlineStr">
        <is>
          <t>Yes</t>
        </is>
      </c>
      <c r="H27" s="4" t="n"/>
      <c r="I27" s="14">
        <f>IF($A27="","",DATE(YEAR($A27),MONTH($A27),1))</f>
        <v/>
      </c>
    </row>
    <row r="28">
      <c r="A28" s="12" t="n">
        <v>46283</v>
      </c>
      <c r="B28" s="4" t="inlineStr">
        <is>
          <t>Main branch</t>
        </is>
      </c>
      <c r="C28" s="4" t="inlineStr">
        <is>
          <t>Evening</t>
        </is>
      </c>
      <c r="D28" s="4" t="inlineStr">
        <is>
          <t>Other</t>
        </is>
      </c>
      <c r="E28" s="5" t="n">
        <v>25</v>
      </c>
      <c r="F28" s="4" t="inlineStr">
        <is>
          <t>Salma Nasser</t>
        </is>
      </c>
      <c r="G28" s="4" t="inlineStr">
        <is>
          <t>No</t>
        </is>
      </c>
      <c r="H28" s="4" t="n"/>
      <c r="I28" s="14">
        <f>IF($A28="","",DATE(YEAR($A28),MONTH($A28),1))</f>
        <v/>
      </c>
    </row>
    <row r="29">
      <c r="A29" s="12" t="n">
        <v>46283</v>
      </c>
      <c r="B29" s="4" t="inlineStr">
        <is>
          <t>Main branch</t>
        </is>
      </c>
      <c r="C29" s="4" t="inlineStr">
        <is>
          <t>Evening</t>
        </is>
      </c>
      <c r="D29" s="4" t="inlineStr">
        <is>
          <t>Small repairs</t>
        </is>
      </c>
      <c r="E29" s="5" t="n">
        <v>25</v>
      </c>
      <c r="F29" s="4" t="inlineStr">
        <is>
          <t>Salma Nasser</t>
        </is>
      </c>
      <c r="G29" s="4" t="inlineStr">
        <is>
          <t>Yes</t>
        </is>
      </c>
      <c r="H29" s="4" t="n"/>
      <c r="I29" s="14">
        <f>IF($A29="","",DATE(YEAR($A29),MONTH($A29),1))</f>
        <v/>
      </c>
    </row>
    <row r="30">
      <c r="A30" s="12" t="n">
        <v>46284</v>
      </c>
      <c r="B30" s="4" t="inlineStr">
        <is>
          <t>Main branch</t>
        </is>
      </c>
      <c r="C30" s="4" t="inlineStr">
        <is>
          <t>Morning</t>
        </is>
      </c>
      <c r="D30" s="4" t="inlineStr">
        <is>
          <t>Stationery</t>
        </is>
      </c>
      <c r="E30" s="5" t="n">
        <v>60</v>
      </c>
      <c r="F30" s="4" t="inlineStr">
        <is>
          <t>Mona Fahad</t>
        </is>
      </c>
      <c r="G30" s="4" t="inlineStr">
        <is>
          <t>Yes</t>
        </is>
      </c>
      <c r="H30" s="4" t="n"/>
      <c r="I30" s="14">
        <f>IF($A30="","",DATE(YEAR($A30),MONTH($A30),1))</f>
        <v/>
      </c>
    </row>
    <row r="31">
      <c r="A31" s="12" t="n">
        <v>46284</v>
      </c>
      <c r="B31" s="4" t="inlineStr">
        <is>
          <t>Main branch</t>
        </is>
      </c>
      <c r="C31" s="4" t="inlineStr">
        <is>
          <t>Morning</t>
        </is>
      </c>
      <c r="D31" s="4" t="inlineStr">
        <is>
          <t>Small repairs</t>
        </is>
      </c>
      <c r="E31" s="5" t="n">
        <v>120</v>
      </c>
      <c r="F31" s="4" t="inlineStr">
        <is>
          <t>Mona Fahad</t>
        </is>
      </c>
      <c r="G31" s="4" t="inlineStr">
        <is>
          <t>Yes</t>
        </is>
      </c>
      <c r="H31" s="4" t="n"/>
      <c r="I31" s="14">
        <f>IF($A31="","",DATE(YEAR($A31),MONTH($A31),1))</f>
        <v/>
      </c>
    </row>
    <row r="32">
      <c r="A32" s="12" t="n">
        <v>46285</v>
      </c>
      <c r="B32" s="4" t="inlineStr">
        <is>
          <t>Main branch</t>
        </is>
      </c>
      <c r="C32" s="4" t="inlineStr">
        <is>
          <t>Morning</t>
        </is>
      </c>
      <c r="D32" s="4" t="inlineStr">
        <is>
          <t>Transport</t>
        </is>
      </c>
      <c r="E32" s="5" t="n">
        <v>60</v>
      </c>
      <c r="F32" s="4" t="inlineStr">
        <is>
          <t>Reem Abdullah</t>
        </is>
      </c>
      <c r="G32" s="4" t="inlineStr">
        <is>
          <t>Yes</t>
        </is>
      </c>
      <c r="H32" s="4" t="n"/>
      <c r="I32" s="14">
        <f>IF($A32="","",DATE(YEAR($A32),MONTH($A32),1))</f>
        <v/>
      </c>
    </row>
    <row r="33">
      <c r="A33" s="12" t="n">
        <v>46285</v>
      </c>
      <c r="B33" s="4" t="inlineStr">
        <is>
          <t>Main branch</t>
        </is>
      </c>
      <c r="C33" s="4" t="inlineStr">
        <is>
          <t>Evening</t>
        </is>
      </c>
      <c r="D33" s="4" t="inlineStr">
        <is>
          <t>Transport</t>
        </is>
      </c>
      <c r="E33" s="5" t="n">
        <v>60</v>
      </c>
      <c r="F33" s="4" t="inlineStr">
        <is>
          <t>Hala Samir</t>
        </is>
      </c>
      <c r="G33" s="4" t="inlineStr">
        <is>
          <t>Yes</t>
        </is>
      </c>
      <c r="H33" s="4" t="n"/>
      <c r="I33" s="14">
        <f>IF($A33="","",DATE(YEAR($A33),MONTH($A33),1))</f>
        <v/>
      </c>
    </row>
    <row r="34">
      <c r="A34" s="12" t="n">
        <v>46286</v>
      </c>
      <c r="B34" s="4" t="inlineStr">
        <is>
          <t>Main branch</t>
        </is>
      </c>
      <c r="C34" s="4" t="inlineStr">
        <is>
          <t>Evening</t>
        </is>
      </c>
      <c r="D34" s="4" t="inlineStr">
        <is>
          <t>Transport</t>
        </is>
      </c>
      <c r="E34" s="5" t="n">
        <v>30</v>
      </c>
      <c r="F34" s="4" t="inlineStr">
        <is>
          <t>Salma Nasser</t>
        </is>
      </c>
      <c r="G34" s="4" t="inlineStr">
        <is>
          <t>Yes</t>
        </is>
      </c>
      <c r="H34" s="4" t="n"/>
      <c r="I34" s="14">
        <f>IF($A34="","",DATE(YEAR($A34),MONTH($A34),1))</f>
        <v/>
      </c>
    </row>
    <row r="35">
      <c r="A35" s="12" t="n">
        <v>46287</v>
      </c>
      <c r="B35" s="4" t="inlineStr">
        <is>
          <t>Main branch</t>
        </is>
      </c>
      <c r="C35" s="4" t="inlineStr">
        <is>
          <t>Morning</t>
        </is>
      </c>
      <c r="D35" s="4" t="inlineStr">
        <is>
          <t>Transport</t>
        </is>
      </c>
      <c r="E35" s="5" t="n">
        <v>45</v>
      </c>
      <c r="F35" s="4" t="inlineStr">
        <is>
          <t>Mona Fahad</t>
        </is>
      </c>
      <c r="G35" s="4" t="inlineStr">
        <is>
          <t>Yes</t>
        </is>
      </c>
      <c r="H35" s="4" t="n"/>
      <c r="I35" s="14">
        <f>IF($A35="","",DATE(YEAR($A35),MONTH($A35),1))</f>
        <v/>
      </c>
    </row>
    <row r="36">
      <c r="A36" s="12" t="n">
        <v>46287</v>
      </c>
      <c r="B36" s="4" t="inlineStr">
        <is>
          <t>Main branch</t>
        </is>
      </c>
      <c r="C36" s="4" t="inlineStr">
        <is>
          <t>Evening</t>
        </is>
      </c>
      <c r="D36" s="4" t="inlineStr">
        <is>
          <t>Stationery</t>
        </is>
      </c>
      <c r="E36" s="5" t="n">
        <v>15</v>
      </c>
      <c r="F36" s="4" t="inlineStr">
        <is>
          <t>Salma Nasser</t>
        </is>
      </c>
      <c r="G36" s="4" t="inlineStr">
        <is>
          <t>Yes</t>
        </is>
      </c>
      <c r="H36" s="4" t="n"/>
      <c r="I36" s="14">
        <f>IF($A36="","",DATE(YEAR($A36),MONTH($A36),1))</f>
        <v/>
      </c>
    </row>
    <row r="37">
      <c r="A37" s="12" t="n">
        <v>46289</v>
      </c>
      <c r="B37" s="4" t="inlineStr">
        <is>
          <t>Main branch</t>
        </is>
      </c>
      <c r="C37" s="4" t="inlineStr">
        <is>
          <t>Morning</t>
        </is>
      </c>
      <c r="D37" s="4" t="inlineStr">
        <is>
          <t>Stationery</t>
        </is>
      </c>
      <c r="E37" s="5" t="n">
        <v>30</v>
      </c>
      <c r="F37" s="4" t="inlineStr">
        <is>
          <t>Mona Fahad</t>
        </is>
      </c>
      <c r="G37" s="4" t="inlineStr">
        <is>
          <t>No</t>
        </is>
      </c>
      <c r="H37" s="4" t="n"/>
      <c r="I37" s="14">
        <f>IF($A37="","",DATE(YEAR($A37),MONTH($A37),1))</f>
        <v/>
      </c>
    </row>
    <row r="38">
      <c r="A38" s="12" t="n">
        <v>46289</v>
      </c>
      <c r="B38" s="4" t="inlineStr">
        <is>
          <t>Main branch</t>
        </is>
      </c>
      <c r="C38" s="4" t="inlineStr">
        <is>
          <t>Evening</t>
        </is>
      </c>
      <c r="D38" s="4" t="inlineStr">
        <is>
          <t>Cleaning supplies</t>
        </is>
      </c>
      <c r="E38" s="5" t="n">
        <v>15</v>
      </c>
      <c r="F38" s="4" t="inlineStr">
        <is>
          <t>Salma Nasser</t>
        </is>
      </c>
      <c r="G38" s="4" t="inlineStr">
        <is>
          <t>Yes</t>
        </is>
      </c>
      <c r="H38" s="4" t="n"/>
      <c r="I38" s="14">
        <f>IF($A38="","",DATE(YEAR($A38),MONTH($A38),1))</f>
        <v/>
      </c>
    </row>
    <row r="39">
      <c r="A39" s="12" t="n">
        <v>46290</v>
      </c>
      <c r="B39" s="4" t="inlineStr">
        <is>
          <t>Main branch</t>
        </is>
      </c>
      <c r="C39" s="4" t="inlineStr">
        <is>
          <t>Morning</t>
        </is>
      </c>
      <c r="D39" s="4" t="inlineStr">
        <is>
          <t>Cleaning supplies</t>
        </is>
      </c>
      <c r="E39" s="5" t="n">
        <v>60</v>
      </c>
      <c r="F39" s="4" t="inlineStr">
        <is>
          <t>Reem Abdullah</t>
        </is>
      </c>
      <c r="G39" s="4" t="inlineStr">
        <is>
          <t>Yes</t>
        </is>
      </c>
      <c r="H39" s="4" t="n"/>
      <c r="I39" s="14">
        <f>IF($A39="","",DATE(YEAR($A39),MONTH($A39),1))</f>
        <v/>
      </c>
    </row>
    <row r="40">
      <c r="A40" s="12" t="n">
        <v>46290</v>
      </c>
      <c r="B40" s="4" t="inlineStr">
        <is>
          <t>Main branch</t>
        </is>
      </c>
      <c r="C40" s="4" t="inlineStr">
        <is>
          <t>Evening</t>
        </is>
      </c>
      <c r="D40" s="4" t="inlineStr">
        <is>
          <t>Small repairs</t>
        </is>
      </c>
      <c r="E40" s="5" t="n">
        <v>80</v>
      </c>
      <c r="F40" s="4" t="inlineStr">
        <is>
          <t>Salma Nasser</t>
        </is>
      </c>
      <c r="G40" s="4" t="inlineStr">
        <is>
          <t>No</t>
        </is>
      </c>
      <c r="H40" s="4" t="n"/>
      <c r="I40" s="14">
        <f>IF($A40="","",DATE(YEAR($A40),MONTH($A40),1))</f>
        <v/>
      </c>
    </row>
    <row r="41">
      <c r="A41" s="12" t="n">
        <v>46291</v>
      </c>
      <c r="B41" s="4" t="inlineStr">
        <is>
          <t>Main branch</t>
        </is>
      </c>
      <c r="C41" s="4" t="inlineStr">
        <is>
          <t>Morning</t>
        </is>
      </c>
      <c r="D41" s="4" t="inlineStr">
        <is>
          <t>Stationery</t>
        </is>
      </c>
      <c r="E41" s="5" t="n">
        <v>15</v>
      </c>
      <c r="F41" s="4" t="inlineStr">
        <is>
          <t>Mona Fahad</t>
        </is>
      </c>
      <c r="G41" s="4" t="inlineStr">
        <is>
          <t>No</t>
        </is>
      </c>
      <c r="H41" s="4" t="n"/>
      <c r="I41" s="14">
        <f>IF($A41="","",DATE(YEAR($A41),MONTH($A41),1))</f>
        <v/>
      </c>
    </row>
    <row r="42">
      <c r="A42" s="12" t="n">
        <v>46291</v>
      </c>
      <c r="B42" s="4" t="inlineStr">
        <is>
          <t>Main branch</t>
        </is>
      </c>
      <c r="C42" s="4" t="inlineStr">
        <is>
          <t>Evening</t>
        </is>
      </c>
      <c r="D42" s="4" t="inlineStr">
        <is>
          <t>Stationery</t>
        </is>
      </c>
      <c r="E42" s="5" t="n">
        <v>25</v>
      </c>
      <c r="F42" s="4" t="inlineStr">
        <is>
          <t>Salma Nasser</t>
        </is>
      </c>
      <c r="G42" s="4" t="inlineStr">
        <is>
          <t>Yes</t>
        </is>
      </c>
      <c r="H42" s="4" t="n"/>
      <c r="I42" s="14">
        <f>IF($A42="","",DATE(YEAR($A42),MONTH($A42),1))</f>
        <v/>
      </c>
    </row>
    <row r="43">
      <c r="A43" s="12" t="n">
        <v>46293</v>
      </c>
      <c r="B43" s="4" t="inlineStr">
        <is>
          <t>Main branch</t>
        </is>
      </c>
      <c r="C43" s="4" t="inlineStr">
        <is>
          <t>Morning</t>
        </is>
      </c>
      <c r="D43" s="4" t="inlineStr">
        <is>
          <t>Refreshments</t>
        </is>
      </c>
      <c r="E43" s="5" t="n">
        <v>25</v>
      </c>
      <c r="F43" s="4" t="inlineStr">
        <is>
          <t>Reem Abdullah</t>
        </is>
      </c>
      <c r="G43" s="4" t="inlineStr">
        <is>
          <t>Yes</t>
        </is>
      </c>
      <c r="H43" s="4" t="n"/>
      <c r="I43" s="14">
        <f>IF($A43="","",DATE(YEAR($A43),MONTH($A43),1))</f>
        <v/>
      </c>
    </row>
    <row r="44">
      <c r="A44" s="12" t="n">
        <v>46294</v>
      </c>
      <c r="B44" s="4" t="inlineStr">
        <is>
          <t>Main branch</t>
        </is>
      </c>
      <c r="C44" s="4" t="inlineStr">
        <is>
          <t>Morning</t>
        </is>
      </c>
      <c r="D44" s="4" t="inlineStr">
        <is>
          <t>Refreshments</t>
        </is>
      </c>
      <c r="E44" s="5" t="n">
        <v>25</v>
      </c>
      <c r="F44" s="4" t="inlineStr">
        <is>
          <t>Mona Fahad</t>
        </is>
      </c>
      <c r="G44" s="4" t="inlineStr">
        <is>
          <t>No</t>
        </is>
      </c>
      <c r="H44" s="4" t="n"/>
      <c r="I44" s="14">
        <f>IF($A44="","",DATE(YEAR($A44),MONTH($A44),1))</f>
        <v/>
      </c>
    </row>
    <row r="45">
      <c r="A45" s="12" t="n"/>
      <c r="B45" s="4" t="n"/>
      <c r="C45" s="4" t="n"/>
      <c r="D45" s="4" t="n"/>
      <c r="E45" s="5" t="n"/>
      <c r="F45" s="4" t="n"/>
      <c r="G45" s="4" t="n"/>
      <c r="H45" s="4" t="n"/>
      <c r="I45" s="14">
        <f>IF($A45="","",DATE(YEAR($A45),MONTH($A45),1))</f>
        <v/>
      </c>
    </row>
    <row r="46">
      <c r="A46" s="12" t="n"/>
      <c r="B46" s="4" t="n"/>
      <c r="C46" s="4" t="n"/>
      <c r="D46" s="4" t="n"/>
      <c r="E46" s="5" t="n"/>
      <c r="F46" s="4" t="n"/>
      <c r="G46" s="4" t="n"/>
      <c r="H46" s="4" t="n"/>
      <c r="I46" s="14">
        <f>IF($A46="","",DATE(YEAR($A46),MONTH($A46),1))</f>
        <v/>
      </c>
    </row>
    <row r="47">
      <c r="A47" s="12" t="n"/>
      <c r="B47" s="4" t="n"/>
      <c r="C47" s="4" t="n"/>
      <c r="D47" s="4" t="n"/>
      <c r="E47" s="5" t="n"/>
      <c r="F47" s="4" t="n"/>
      <c r="G47" s="4" t="n"/>
      <c r="H47" s="4" t="n"/>
      <c r="I47" s="14">
        <f>IF($A47="","",DATE(YEAR($A47),MONTH($A47),1))</f>
        <v/>
      </c>
    </row>
    <row r="48">
      <c r="A48" s="12" t="n"/>
      <c r="B48" s="4" t="n"/>
      <c r="C48" s="4" t="n"/>
      <c r="D48" s="4" t="n"/>
      <c r="E48" s="5" t="n"/>
      <c r="F48" s="4" t="n"/>
      <c r="G48" s="4" t="n"/>
      <c r="H48" s="4" t="n"/>
      <c r="I48" s="14">
        <f>IF($A48="","",DATE(YEAR($A48),MONTH($A48),1))</f>
        <v/>
      </c>
    </row>
    <row r="49">
      <c r="A49" s="12" t="n"/>
      <c r="B49" s="4" t="n"/>
      <c r="C49" s="4" t="n"/>
      <c r="D49" s="4" t="n"/>
      <c r="E49" s="5" t="n"/>
      <c r="F49" s="4" t="n"/>
      <c r="G49" s="4" t="n"/>
      <c r="H49" s="4" t="n"/>
      <c r="I49" s="14">
        <f>IF($A49="","",DATE(YEAR($A49),MONTH($A49),1))</f>
        <v/>
      </c>
    </row>
    <row r="50">
      <c r="A50" s="12" t="n"/>
      <c r="B50" s="4" t="n"/>
      <c r="C50" s="4" t="n"/>
      <c r="D50" s="4" t="n"/>
      <c r="E50" s="5" t="n"/>
      <c r="F50" s="4" t="n"/>
      <c r="G50" s="4" t="n"/>
      <c r="H50" s="4" t="n"/>
      <c r="I50" s="14">
        <f>IF($A50="","",DATE(YEAR($A50),MONTH($A50),1))</f>
        <v/>
      </c>
    </row>
    <row r="51">
      <c r="A51" s="12" t="n"/>
      <c r="B51" s="4" t="n"/>
      <c r="C51" s="4" t="n"/>
      <c r="D51" s="4" t="n"/>
      <c r="E51" s="5" t="n"/>
      <c r="F51" s="4" t="n"/>
      <c r="G51" s="4" t="n"/>
      <c r="H51" s="4" t="n"/>
      <c r="I51" s="14">
        <f>IF($A51="","",DATE(YEAR($A51),MONTH($A51),1))</f>
        <v/>
      </c>
    </row>
    <row r="52">
      <c r="A52" s="12" t="n"/>
      <c r="B52" s="4" t="n"/>
      <c r="C52" s="4" t="n"/>
      <c r="D52" s="4" t="n"/>
      <c r="E52" s="5" t="n"/>
      <c r="F52" s="4" t="n"/>
      <c r="G52" s="4" t="n"/>
      <c r="H52" s="4" t="n"/>
      <c r="I52" s="14">
        <f>IF($A52="","",DATE(YEAR($A52),MONTH($A52),1))</f>
        <v/>
      </c>
    </row>
    <row r="53">
      <c r="A53" s="12" t="n"/>
      <c r="B53" s="4" t="n"/>
      <c r="C53" s="4" t="n"/>
      <c r="D53" s="4" t="n"/>
      <c r="E53" s="5" t="n"/>
      <c r="F53" s="4" t="n"/>
      <c r="G53" s="4" t="n"/>
      <c r="H53" s="4" t="n"/>
      <c r="I53" s="14">
        <f>IF($A53="","",DATE(YEAR($A53),MONTH($A53),1))</f>
        <v/>
      </c>
    </row>
    <row r="54">
      <c r="A54" s="12" t="n"/>
      <c r="B54" s="4" t="n"/>
      <c r="C54" s="4" t="n"/>
      <c r="D54" s="4" t="n"/>
      <c r="E54" s="5" t="n"/>
      <c r="F54" s="4" t="n"/>
      <c r="G54" s="4" t="n"/>
      <c r="H54" s="4" t="n"/>
      <c r="I54" s="14">
        <f>IF($A54="","",DATE(YEAR($A54),MONTH($A54),1))</f>
        <v/>
      </c>
    </row>
    <row r="55">
      <c r="A55" s="12" t="n"/>
      <c r="B55" s="4" t="n"/>
      <c r="C55" s="4" t="n"/>
      <c r="D55" s="4" t="n"/>
      <c r="E55" s="5" t="n"/>
      <c r="F55" s="4" t="n"/>
      <c r="G55" s="4" t="n"/>
      <c r="H55" s="4" t="n"/>
      <c r="I55" s="14">
        <f>IF($A55="","",DATE(YEAR($A55),MONTH($A55),1))</f>
        <v/>
      </c>
    </row>
    <row r="56">
      <c r="A56" s="12" t="n"/>
      <c r="B56" s="4" t="n"/>
      <c r="C56" s="4" t="n"/>
      <c r="D56" s="4" t="n"/>
      <c r="E56" s="5" t="n"/>
      <c r="F56" s="4" t="n"/>
      <c r="G56" s="4" t="n"/>
      <c r="H56" s="4" t="n"/>
      <c r="I56" s="14">
        <f>IF($A56="","",DATE(YEAR($A56),MONTH($A56),1))</f>
        <v/>
      </c>
    </row>
    <row r="57">
      <c r="A57" s="12" t="n"/>
      <c r="B57" s="4" t="n"/>
      <c r="C57" s="4" t="n"/>
      <c r="D57" s="4" t="n"/>
      <c r="E57" s="5" t="n"/>
      <c r="F57" s="4" t="n"/>
      <c r="G57" s="4" t="n"/>
      <c r="H57" s="4" t="n"/>
      <c r="I57" s="14">
        <f>IF($A57="","",DATE(YEAR($A57),MONTH($A57),1))</f>
        <v/>
      </c>
    </row>
    <row r="58">
      <c r="A58" s="12" t="n"/>
      <c r="B58" s="4" t="n"/>
      <c r="C58" s="4" t="n"/>
      <c r="D58" s="4" t="n"/>
      <c r="E58" s="5" t="n"/>
      <c r="F58" s="4" t="n"/>
      <c r="G58" s="4" t="n"/>
      <c r="H58" s="4" t="n"/>
      <c r="I58" s="14">
        <f>IF($A58="","",DATE(YEAR($A58),MONTH($A58),1))</f>
        <v/>
      </c>
    </row>
    <row r="59">
      <c r="A59" s="12" t="n"/>
      <c r="B59" s="4" t="n"/>
      <c r="C59" s="4" t="n"/>
      <c r="D59" s="4" t="n"/>
      <c r="E59" s="5" t="n"/>
      <c r="F59" s="4" t="n"/>
      <c r="G59" s="4" t="n"/>
      <c r="H59" s="4" t="n"/>
      <c r="I59" s="14">
        <f>IF($A59="","",DATE(YEAR($A59),MONTH($A59),1))</f>
        <v/>
      </c>
    </row>
    <row r="60">
      <c r="A60" s="12" t="n"/>
      <c r="B60" s="4" t="n"/>
      <c r="C60" s="4" t="n"/>
      <c r="D60" s="4" t="n"/>
      <c r="E60" s="5" t="n"/>
      <c r="F60" s="4" t="n"/>
      <c r="G60" s="4" t="n"/>
      <c r="H60" s="4" t="n"/>
      <c r="I60" s="14">
        <f>IF($A60="","",DATE(YEAR($A60),MONTH($A60),1))</f>
        <v/>
      </c>
    </row>
    <row r="61">
      <c r="A61" s="12" t="n"/>
      <c r="B61" s="4" t="n"/>
      <c r="C61" s="4" t="n"/>
      <c r="D61" s="4" t="n"/>
      <c r="E61" s="5" t="n"/>
      <c r="F61" s="4" t="n"/>
      <c r="G61" s="4" t="n"/>
      <c r="H61" s="4" t="n"/>
      <c r="I61" s="14">
        <f>IF($A61="","",DATE(YEAR($A61),MONTH($A61),1))</f>
        <v/>
      </c>
    </row>
    <row r="62">
      <c r="A62" s="12" t="n"/>
      <c r="B62" s="4" t="n"/>
      <c r="C62" s="4" t="n"/>
      <c r="D62" s="4" t="n"/>
      <c r="E62" s="5" t="n"/>
      <c r="F62" s="4" t="n"/>
      <c r="G62" s="4" t="n"/>
      <c r="H62" s="4" t="n"/>
      <c r="I62" s="14">
        <f>IF($A62="","",DATE(YEAR($A62),MONTH($A62),1))</f>
        <v/>
      </c>
    </row>
    <row r="63">
      <c r="A63" s="12" t="n"/>
      <c r="B63" s="4" t="n"/>
      <c r="C63" s="4" t="n"/>
      <c r="D63" s="4" t="n"/>
      <c r="E63" s="5" t="n"/>
      <c r="F63" s="4" t="n"/>
      <c r="G63" s="4" t="n"/>
      <c r="H63" s="4" t="n"/>
      <c r="I63" s="14">
        <f>IF($A63="","",DATE(YEAR($A63),MONTH($A63),1))</f>
        <v/>
      </c>
    </row>
    <row r="64">
      <c r="A64" s="12" t="n"/>
      <c r="B64" s="4" t="n"/>
      <c r="C64" s="4" t="n"/>
      <c r="D64" s="4" t="n"/>
      <c r="E64" s="5" t="n"/>
      <c r="F64" s="4" t="n"/>
      <c r="G64" s="4" t="n"/>
      <c r="H64" s="4" t="n"/>
      <c r="I64" s="14">
        <f>IF($A64="","",DATE(YEAR($A64),MONTH($A64),1))</f>
        <v/>
      </c>
    </row>
    <row r="65">
      <c r="A65" s="12" t="n"/>
      <c r="B65" s="4" t="n"/>
      <c r="C65" s="4" t="n"/>
      <c r="D65" s="4" t="n"/>
      <c r="E65" s="5" t="n"/>
      <c r="F65" s="4" t="n"/>
      <c r="G65" s="4" t="n"/>
      <c r="H65" s="4" t="n"/>
      <c r="I65" s="14">
        <f>IF($A65="","",DATE(YEAR($A65),MONTH($A65),1))</f>
        <v/>
      </c>
    </row>
    <row r="66">
      <c r="A66" s="12" t="n"/>
      <c r="B66" s="4" t="n"/>
      <c r="C66" s="4" t="n"/>
      <c r="D66" s="4" t="n"/>
      <c r="E66" s="5" t="n"/>
      <c r="F66" s="4" t="n"/>
      <c r="G66" s="4" t="n"/>
      <c r="H66" s="4" t="n"/>
      <c r="I66" s="14">
        <f>IF($A66="","",DATE(YEAR($A66),MONTH($A66),1))</f>
        <v/>
      </c>
    </row>
    <row r="67">
      <c r="A67" s="12" t="n"/>
      <c r="B67" s="4" t="n"/>
      <c r="C67" s="4" t="n"/>
      <c r="D67" s="4" t="n"/>
      <c r="E67" s="5" t="n"/>
      <c r="F67" s="4" t="n"/>
      <c r="G67" s="4" t="n"/>
      <c r="H67" s="4" t="n"/>
      <c r="I67" s="14">
        <f>IF($A67="","",DATE(YEAR($A67),MONTH($A67),1))</f>
        <v/>
      </c>
    </row>
    <row r="68">
      <c r="A68" s="12" t="n"/>
      <c r="B68" s="4" t="n"/>
      <c r="C68" s="4" t="n"/>
      <c r="D68" s="4" t="n"/>
      <c r="E68" s="5" t="n"/>
      <c r="F68" s="4" t="n"/>
      <c r="G68" s="4" t="n"/>
      <c r="H68" s="4" t="n"/>
      <c r="I68" s="14">
        <f>IF($A68="","",DATE(YEAR($A68),MONTH($A68),1))</f>
        <v/>
      </c>
    </row>
    <row r="69">
      <c r="A69" s="12" t="n"/>
      <c r="B69" s="4" t="n"/>
      <c r="C69" s="4" t="n"/>
      <c r="D69" s="4" t="n"/>
      <c r="E69" s="5" t="n"/>
      <c r="F69" s="4" t="n"/>
      <c r="G69" s="4" t="n"/>
      <c r="H69" s="4" t="n"/>
      <c r="I69" s="14">
        <f>IF($A69="","",DATE(YEAR($A69),MONTH($A69),1))</f>
        <v/>
      </c>
    </row>
    <row r="70">
      <c r="A70" s="12" t="n"/>
      <c r="B70" s="4" t="n"/>
      <c r="C70" s="4" t="n"/>
      <c r="D70" s="4" t="n"/>
      <c r="E70" s="5" t="n"/>
      <c r="F70" s="4" t="n"/>
      <c r="G70" s="4" t="n"/>
      <c r="H70" s="4" t="n"/>
      <c r="I70" s="14">
        <f>IF($A70="","",DATE(YEAR($A70),MONTH($A70),1))</f>
        <v/>
      </c>
    </row>
    <row r="71">
      <c r="A71" s="12" t="n"/>
      <c r="B71" s="4" t="n"/>
      <c r="C71" s="4" t="n"/>
      <c r="D71" s="4" t="n"/>
      <c r="E71" s="5" t="n"/>
      <c r="F71" s="4" t="n"/>
      <c r="G71" s="4" t="n"/>
      <c r="H71" s="4" t="n"/>
      <c r="I71" s="14">
        <f>IF($A71="","",DATE(YEAR($A71),MONTH($A71),1))</f>
        <v/>
      </c>
    </row>
    <row r="72">
      <c r="A72" s="12" t="n"/>
      <c r="B72" s="4" t="n"/>
      <c r="C72" s="4" t="n"/>
      <c r="D72" s="4" t="n"/>
      <c r="E72" s="5" t="n"/>
      <c r="F72" s="4" t="n"/>
      <c r="G72" s="4" t="n"/>
      <c r="H72" s="4" t="n"/>
      <c r="I72" s="14">
        <f>IF($A72="","",DATE(YEAR($A72),MONTH($A72),1))</f>
        <v/>
      </c>
    </row>
    <row r="73">
      <c r="A73" s="12" t="n"/>
      <c r="B73" s="4" t="n"/>
      <c r="C73" s="4" t="n"/>
      <c r="D73" s="4" t="n"/>
      <c r="E73" s="5" t="n"/>
      <c r="F73" s="4" t="n"/>
      <c r="G73" s="4" t="n"/>
      <c r="H73" s="4" t="n"/>
      <c r="I73" s="14">
        <f>IF($A73="","",DATE(YEAR($A73),MONTH($A73),1))</f>
        <v/>
      </c>
    </row>
    <row r="74">
      <c r="A74" s="12" t="n"/>
      <c r="B74" s="4" t="n"/>
      <c r="C74" s="4" t="n"/>
      <c r="D74" s="4" t="n"/>
      <c r="E74" s="5" t="n"/>
      <c r="F74" s="4" t="n"/>
      <c r="G74" s="4" t="n"/>
      <c r="H74" s="4" t="n"/>
      <c r="I74" s="14">
        <f>IF($A74="","",DATE(YEAR($A74),MONTH($A74),1))</f>
        <v/>
      </c>
    </row>
    <row r="75">
      <c r="A75" s="12" t="n"/>
      <c r="B75" s="4" t="n"/>
      <c r="C75" s="4" t="n"/>
      <c r="D75" s="4" t="n"/>
      <c r="E75" s="5" t="n"/>
      <c r="F75" s="4" t="n"/>
      <c r="G75" s="4" t="n"/>
      <c r="H75" s="4" t="n"/>
      <c r="I75" s="14">
        <f>IF($A75="","",DATE(YEAR($A75),MONTH($A75),1))</f>
        <v/>
      </c>
    </row>
    <row r="76">
      <c r="A76" s="12" t="n"/>
      <c r="B76" s="4" t="n"/>
      <c r="C76" s="4" t="n"/>
      <c r="D76" s="4" t="n"/>
      <c r="E76" s="5" t="n"/>
      <c r="F76" s="4" t="n"/>
      <c r="G76" s="4" t="n"/>
      <c r="H76" s="4" t="n"/>
      <c r="I76" s="14">
        <f>IF($A76="","",DATE(YEAR($A76),MONTH($A76),1))</f>
        <v/>
      </c>
    </row>
    <row r="77">
      <c r="A77" s="12" t="n"/>
      <c r="B77" s="4" t="n"/>
      <c r="C77" s="4" t="n"/>
      <c r="D77" s="4" t="n"/>
      <c r="E77" s="5" t="n"/>
      <c r="F77" s="4" t="n"/>
      <c r="G77" s="4" t="n"/>
      <c r="H77" s="4" t="n"/>
      <c r="I77" s="14">
        <f>IF($A77="","",DATE(YEAR($A77),MONTH($A77),1))</f>
        <v/>
      </c>
    </row>
    <row r="78">
      <c r="A78" s="12" t="n"/>
      <c r="B78" s="4" t="n"/>
      <c r="C78" s="4" t="n"/>
      <c r="D78" s="4" t="n"/>
      <c r="E78" s="5" t="n"/>
      <c r="F78" s="4" t="n"/>
      <c r="G78" s="4" t="n"/>
      <c r="H78" s="4" t="n"/>
      <c r="I78" s="14">
        <f>IF($A78="","",DATE(YEAR($A78),MONTH($A78),1))</f>
        <v/>
      </c>
    </row>
    <row r="79">
      <c r="A79" s="12" t="n"/>
      <c r="B79" s="4" t="n"/>
      <c r="C79" s="4" t="n"/>
      <c r="D79" s="4" t="n"/>
      <c r="E79" s="5" t="n"/>
      <c r="F79" s="4" t="n"/>
      <c r="G79" s="4" t="n"/>
      <c r="H79" s="4" t="n"/>
      <c r="I79" s="14">
        <f>IF($A79="","",DATE(YEAR($A79),MONTH($A79),1))</f>
        <v/>
      </c>
    </row>
    <row r="80">
      <c r="A80" s="12" t="n"/>
      <c r="B80" s="4" t="n"/>
      <c r="C80" s="4" t="n"/>
      <c r="D80" s="4" t="n"/>
      <c r="E80" s="5" t="n"/>
      <c r="F80" s="4" t="n"/>
      <c r="G80" s="4" t="n"/>
      <c r="H80" s="4" t="n"/>
      <c r="I80" s="14">
        <f>IF($A80="","",DATE(YEAR($A80),MONTH($A80),1))</f>
        <v/>
      </c>
    </row>
    <row r="81">
      <c r="A81" s="12" t="n"/>
      <c r="B81" s="4" t="n"/>
      <c r="C81" s="4" t="n"/>
      <c r="D81" s="4" t="n"/>
      <c r="E81" s="5" t="n"/>
      <c r="F81" s="4" t="n"/>
      <c r="G81" s="4" t="n"/>
      <c r="H81" s="4" t="n"/>
      <c r="I81" s="14">
        <f>IF($A81="","",DATE(YEAR($A81),MONTH($A81),1))</f>
        <v/>
      </c>
    </row>
    <row r="82">
      <c r="A82" s="12" t="n"/>
      <c r="B82" s="4" t="n"/>
      <c r="C82" s="4" t="n"/>
      <c r="D82" s="4" t="n"/>
      <c r="E82" s="5" t="n"/>
      <c r="F82" s="4" t="n"/>
      <c r="G82" s="4" t="n"/>
      <c r="H82" s="4" t="n"/>
      <c r="I82" s="14">
        <f>IF($A82="","",DATE(YEAR($A82),MONTH($A82),1))</f>
        <v/>
      </c>
    </row>
    <row r="83">
      <c r="A83" s="12" t="n"/>
      <c r="B83" s="4" t="n"/>
      <c r="C83" s="4" t="n"/>
      <c r="D83" s="4" t="n"/>
      <c r="E83" s="5" t="n"/>
      <c r="F83" s="4" t="n"/>
      <c r="G83" s="4" t="n"/>
      <c r="H83" s="4" t="n"/>
      <c r="I83" s="14">
        <f>IF($A83="","",DATE(YEAR($A83),MONTH($A83),1))</f>
        <v/>
      </c>
    </row>
    <row r="84">
      <c r="A84" s="12" t="n"/>
      <c r="B84" s="4" t="n"/>
      <c r="C84" s="4" t="n"/>
      <c r="D84" s="4" t="n"/>
      <c r="E84" s="5" t="n"/>
      <c r="F84" s="4" t="n"/>
      <c r="G84" s="4" t="n"/>
      <c r="H84" s="4" t="n"/>
      <c r="I84" s="14">
        <f>IF($A84="","",DATE(YEAR($A84),MONTH($A84),1))</f>
        <v/>
      </c>
    </row>
    <row r="85">
      <c r="A85" s="12" t="n"/>
      <c r="B85" s="4" t="n"/>
      <c r="C85" s="4" t="n"/>
      <c r="D85" s="4" t="n"/>
      <c r="E85" s="5" t="n"/>
      <c r="F85" s="4" t="n"/>
      <c r="G85" s="4" t="n"/>
      <c r="H85" s="4" t="n"/>
      <c r="I85" s="14">
        <f>IF($A85="","",DATE(YEAR($A85),MONTH($A85),1))</f>
        <v/>
      </c>
    </row>
    <row r="86">
      <c r="A86" s="12" t="n"/>
      <c r="B86" s="4" t="n"/>
      <c r="C86" s="4" t="n"/>
      <c r="D86" s="4" t="n"/>
      <c r="E86" s="5" t="n"/>
      <c r="F86" s="4" t="n"/>
      <c r="G86" s="4" t="n"/>
      <c r="H86" s="4" t="n"/>
      <c r="I86" s="14">
        <f>IF($A86="","",DATE(YEAR($A86),MONTH($A86),1))</f>
        <v/>
      </c>
    </row>
    <row r="87">
      <c r="A87" s="12" t="n"/>
      <c r="B87" s="4" t="n"/>
      <c r="C87" s="4" t="n"/>
      <c r="D87" s="4" t="n"/>
      <c r="E87" s="5" t="n"/>
      <c r="F87" s="4" t="n"/>
      <c r="G87" s="4" t="n"/>
      <c r="H87" s="4" t="n"/>
      <c r="I87" s="14">
        <f>IF($A87="","",DATE(YEAR($A87),MONTH($A87),1))</f>
        <v/>
      </c>
    </row>
    <row r="88">
      <c r="A88" s="12" t="n"/>
      <c r="B88" s="4" t="n"/>
      <c r="C88" s="4" t="n"/>
      <c r="D88" s="4" t="n"/>
      <c r="E88" s="5" t="n"/>
      <c r="F88" s="4" t="n"/>
      <c r="G88" s="4" t="n"/>
      <c r="H88" s="4" t="n"/>
      <c r="I88" s="14">
        <f>IF($A88="","",DATE(YEAR($A88),MONTH($A88),1))</f>
        <v/>
      </c>
    </row>
    <row r="89">
      <c r="A89" s="12" t="n"/>
      <c r="B89" s="4" t="n"/>
      <c r="C89" s="4" t="n"/>
      <c r="D89" s="4" t="n"/>
      <c r="E89" s="5" t="n"/>
      <c r="F89" s="4" t="n"/>
      <c r="G89" s="4" t="n"/>
      <c r="H89" s="4" t="n"/>
      <c r="I89" s="14">
        <f>IF($A89="","",DATE(YEAR($A89),MONTH($A89),1))</f>
        <v/>
      </c>
    </row>
    <row r="90">
      <c r="A90" s="12" t="n"/>
      <c r="B90" s="4" t="n"/>
      <c r="C90" s="4" t="n"/>
      <c r="D90" s="4" t="n"/>
      <c r="E90" s="5" t="n"/>
      <c r="F90" s="4" t="n"/>
      <c r="G90" s="4" t="n"/>
      <c r="H90" s="4" t="n"/>
      <c r="I90" s="14">
        <f>IF($A90="","",DATE(YEAR($A90),MONTH($A90),1))</f>
        <v/>
      </c>
    </row>
    <row r="91">
      <c r="A91" s="12" t="n"/>
      <c r="B91" s="4" t="n"/>
      <c r="C91" s="4" t="n"/>
      <c r="D91" s="4" t="n"/>
      <c r="E91" s="5" t="n"/>
      <c r="F91" s="4" t="n"/>
      <c r="G91" s="4" t="n"/>
      <c r="H91" s="4" t="n"/>
      <c r="I91" s="14">
        <f>IF($A91="","",DATE(YEAR($A91),MONTH($A91),1))</f>
        <v/>
      </c>
    </row>
    <row r="92">
      <c r="A92" s="12" t="n"/>
      <c r="B92" s="4" t="n"/>
      <c r="C92" s="4" t="n"/>
      <c r="D92" s="4" t="n"/>
      <c r="E92" s="5" t="n"/>
      <c r="F92" s="4" t="n"/>
      <c r="G92" s="4" t="n"/>
      <c r="H92" s="4" t="n"/>
      <c r="I92" s="14">
        <f>IF($A92="","",DATE(YEAR($A92),MONTH($A92),1))</f>
        <v/>
      </c>
    </row>
    <row r="93">
      <c r="A93" s="12" t="n"/>
      <c r="B93" s="4" t="n"/>
      <c r="C93" s="4" t="n"/>
      <c r="D93" s="4" t="n"/>
      <c r="E93" s="5" t="n"/>
      <c r="F93" s="4" t="n"/>
      <c r="G93" s="4" t="n"/>
      <c r="H93" s="4" t="n"/>
      <c r="I93" s="14">
        <f>IF($A93="","",DATE(YEAR($A93),MONTH($A93),1))</f>
        <v/>
      </c>
    </row>
    <row r="94">
      <c r="A94" s="12" t="n"/>
      <c r="B94" s="4" t="n"/>
      <c r="C94" s="4" t="n"/>
      <c r="D94" s="4" t="n"/>
      <c r="E94" s="5" t="n"/>
      <c r="F94" s="4" t="n"/>
      <c r="G94" s="4" t="n"/>
      <c r="H94" s="4" t="n"/>
      <c r="I94" s="14">
        <f>IF($A94="","",DATE(YEAR($A94),MONTH($A94),1))</f>
        <v/>
      </c>
    </row>
    <row r="95">
      <c r="A95" s="12" t="n"/>
      <c r="B95" s="4" t="n"/>
      <c r="C95" s="4" t="n"/>
      <c r="D95" s="4" t="n"/>
      <c r="E95" s="5" t="n"/>
      <c r="F95" s="4" t="n"/>
      <c r="G95" s="4" t="n"/>
      <c r="H95" s="4" t="n"/>
      <c r="I95" s="14">
        <f>IF($A95="","",DATE(YEAR($A95),MONTH($A95),1))</f>
        <v/>
      </c>
    </row>
    <row r="96">
      <c r="A96" s="12" t="n"/>
      <c r="B96" s="4" t="n"/>
      <c r="C96" s="4" t="n"/>
      <c r="D96" s="4" t="n"/>
      <c r="E96" s="5" t="n"/>
      <c r="F96" s="4" t="n"/>
      <c r="G96" s="4" t="n"/>
      <c r="H96" s="4" t="n"/>
      <c r="I96" s="14">
        <f>IF($A96="","",DATE(YEAR($A96),MONTH($A96),1))</f>
        <v/>
      </c>
    </row>
    <row r="97">
      <c r="A97" s="12" t="n"/>
      <c r="B97" s="4" t="n"/>
      <c r="C97" s="4" t="n"/>
      <c r="D97" s="4" t="n"/>
      <c r="E97" s="5" t="n"/>
      <c r="F97" s="4" t="n"/>
      <c r="G97" s="4" t="n"/>
      <c r="H97" s="4" t="n"/>
      <c r="I97" s="14">
        <f>IF($A97="","",DATE(YEAR($A97),MONTH($A97),1))</f>
        <v/>
      </c>
    </row>
    <row r="98">
      <c r="A98" s="12" t="n"/>
      <c r="B98" s="4" t="n"/>
      <c r="C98" s="4" t="n"/>
      <c r="D98" s="4" t="n"/>
      <c r="E98" s="5" t="n"/>
      <c r="F98" s="4" t="n"/>
      <c r="G98" s="4" t="n"/>
      <c r="H98" s="4" t="n"/>
      <c r="I98" s="14">
        <f>IF($A98="","",DATE(YEAR($A98),MONTH($A98),1))</f>
        <v/>
      </c>
    </row>
    <row r="99">
      <c r="A99" s="12" t="n"/>
      <c r="B99" s="4" t="n"/>
      <c r="C99" s="4" t="n"/>
      <c r="D99" s="4" t="n"/>
      <c r="E99" s="5" t="n"/>
      <c r="F99" s="4" t="n"/>
      <c r="G99" s="4" t="n"/>
      <c r="H99" s="4" t="n"/>
      <c r="I99" s="14">
        <f>IF($A99="","",DATE(YEAR($A99),MONTH($A99),1))</f>
        <v/>
      </c>
    </row>
    <row r="100">
      <c r="A100" s="12" t="n"/>
      <c r="B100" s="4" t="n"/>
      <c r="C100" s="4" t="n"/>
      <c r="D100" s="4" t="n"/>
      <c r="E100" s="5" t="n"/>
      <c r="F100" s="4" t="n"/>
      <c r="G100" s="4" t="n"/>
      <c r="H100" s="4" t="n"/>
      <c r="I100" s="14">
        <f>IF($A100="","",DATE(YEAR($A100),MONTH($A100),1))</f>
        <v/>
      </c>
    </row>
    <row r="101">
      <c r="A101" s="12" t="n"/>
      <c r="B101" s="4" t="n"/>
      <c r="C101" s="4" t="n"/>
      <c r="D101" s="4" t="n"/>
      <c r="E101" s="5" t="n"/>
      <c r="F101" s="4" t="n"/>
      <c r="G101" s="4" t="n"/>
      <c r="H101" s="4" t="n"/>
      <c r="I101" s="14">
        <f>IF($A101="","",DATE(YEAR($A101),MONTH($A101),1))</f>
        <v/>
      </c>
    </row>
    <row r="102">
      <c r="A102" s="12" t="n"/>
      <c r="B102" s="4" t="n"/>
      <c r="C102" s="4" t="n"/>
      <c r="D102" s="4" t="n"/>
      <c r="E102" s="5" t="n"/>
      <c r="F102" s="4" t="n"/>
      <c r="G102" s="4" t="n"/>
      <c r="H102" s="4" t="n"/>
      <c r="I102" s="14">
        <f>IF($A102="","",DATE(YEAR($A102),MONTH($A102),1))</f>
        <v/>
      </c>
    </row>
    <row r="103">
      <c r="A103" s="12" t="n"/>
      <c r="B103" s="4" t="n"/>
      <c r="C103" s="4" t="n"/>
      <c r="D103" s="4" t="n"/>
      <c r="E103" s="5" t="n"/>
      <c r="F103" s="4" t="n"/>
      <c r="G103" s="4" t="n"/>
      <c r="H103" s="4" t="n"/>
      <c r="I103" s="14">
        <f>IF($A103="","",DATE(YEAR($A103),MONTH($A103),1))</f>
        <v/>
      </c>
    </row>
    <row r="104">
      <c r="A104" s="12" t="n"/>
      <c r="B104" s="4" t="n"/>
      <c r="C104" s="4" t="n"/>
      <c r="D104" s="4" t="n"/>
      <c r="E104" s="5" t="n"/>
      <c r="F104" s="4" t="n"/>
      <c r="G104" s="4" t="n"/>
      <c r="H104" s="4" t="n"/>
      <c r="I104" s="14">
        <f>IF($A104="","",DATE(YEAR($A104),MONTH($A104),1))</f>
        <v/>
      </c>
    </row>
    <row r="105">
      <c r="A105" s="12" t="n"/>
      <c r="B105" s="4" t="n"/>
      <c r="C105" s="4" t="n"/>
      <c r="D105" s="4" t="n"/>
      <c r="E105" s="5" t="n"/>
      <c r="F105" s="4" t="n"/>
      <c r="G105" s="4" t="n"/>
      <c r="H105" s="4" t="n"/>
      <c r="I105" s="14">
        <f>IF($A105="","",DATE(YEAR($A105),MONTH($A105),1))</f>
        <v/>
      </c>
    </row>
    <row r="106">
      <c r="A106" s="12" t="n"/>
      <c r="B106" s="4" t="n"/>
      <c r="C106" s="4" t="n"/>
      <c r="D106" s="4" t="n"/>
      <c r="E106" s="5" t="n"/>
      <c r="F106" s="4" t="n"/>
      <c r="G106" s="4" t="n"/>
      <c r="H106" s="4" t="n"/>
      <c r="I106" s="14">
        <f>IF($A106="","",DATE(YEAR($A106),MONTH($A106),1))</f>
        <v/>
      </c>
    </row>
    <row r="107">
      <c r="A107" s="12" t="n"/>
      <c r="B107" s="4" t="n"/>
      <c r="C107" s="4" t="n"/>
      <c r="D107" s="4" t="n"/>
      <c r="E107" s="5" t="n"/>
      <c r="F107" s="4" t="n"/>
      <c r="G107" s="4" t="n"/>
      <c r="H107" s="4" t="n"/>
      <c r="I107" s="14">
        <f>IF($A107="","",DATE(YEAR($A107),MONTH($A107),1))</f>
        <v/>
      </c>
    </row>
    <row r="108">
      <c r="A108" s="12" t="n"/>
      <c r="B108" s="4" t="n"/>
      <c r="C108" s="4" t="n"/>
      <c r="D108" s="4" t="n"/>
      <c r="E108" s="5" t="n"/>
      <c r="F108" s="4" t="n"/>
      <c r="G108" s="4" t="n"/>
      <c r="H108" s="4" t="n"/>
      <c r="I108" s="14">
        <f>IF($A108="","",DATE(YEAR($A108),MONTH($A108),1))</f>
        <v/>
      </c>
    </row>
    <row r="109">
      <c r="A109" s="12" t="n"/>
      <c r="B109" s="4" t="n"/>
      <c r="C109" s="4" t="n"/>
      <c r="D109" s="4" t="n"/>
      <c r="E109" s="5" t="n"/>
      <c r="F109" s="4" t="n"/>
      <c r="G109" s="4" t="n"/>
      <c r="H109" s="4" t="n"/>
      <c r="I109" s="14">
        <f>IF($A109="","",DATE(YEAR($A109),MONTH($A109),1))</f>
        <v/>
      </c>
    </row>
    <row r="110">
      <c r="A110" s="12" t="n"/>
      <c r="B110" s="4" t="n"/>
      <c r="C110" s="4" t="n"/>
      <c r="D110" s="4" t="n"/>
      <c r="E110" s="5" t="n"/>
      <c r="F110" s="4" t="n"/>
      <c r="G110" s="4" t="n"/>
      <c r="H110" s="4" t="n"/>
      <c r="I110" s="14">
        <f>IF($A110="","",DATE(YEAR($A110),MONTH($A110),1))</f>
        <v/>
      </c>
    </row>
    <row r="111">
      <c r="A111" s="12" t="n"/>
      <c r="B111" s="4" t="n"/>
      <c r="C111" s="4" t="n"/>
      <c r="D111" s="4" t="n"/>
      <c r="E111" s="5" t="n"/>
      <c r="F111" s="4" t="n"/>
      <c r="G111" s="4" t="n"/>
      <c r="H111" s="4" t="n"/>
      <c r="I111" s="14">
        <f>IF($A111="","",DATE(YEAR($A111),MONTH($A111),1))</f>
        <v/>
      </c>
    </row>
    <row r="112">
      <c r="A112" s="12" t="n"/>
      <c r="B112" s="4" t="n"/>
      <c r="C112" s="4" t="n"/>
      <c r="D112" s="4" t="n"/>
      <c r="E112" s="5" t="n"/>
      <c r="F112" s="4" t="n"/>
      <c r="G112" s="4" t="n"/>
      <c r="H112" s="4" t="n"/>
      <c r="I112" s="14">
        <f>IF($A112="","",DATE(YEAR($A112),MONTH($A112),1))</f>
        <v/>
      </c>
    </row>
    <row r="113">
      <c r="A113" s="12" t="n"/>
      <c r="B113" s="4" t="n"/>
      <c r="C113" s="4" t="n"/>
      <c r="D113" s="4" t="n"/>
      <c r="E113" s="5" t="n"/>
      <c r="F113" s="4" t="n"/>
      <c r="G113" s="4" t="n"/>
      <c r="H113" s="4" t="n"/>
      <c r="I113" s="14">
        <f>IF($A113="","",DATE(YEAR($A113),MONTH($A113),1))</f>
        <v/>
      </c>
    </row>
    <row r="114">
      <c r="A114" s="12" t="n"/>
      <c r="B114" s="4" t="n"/>
      <c r="C114" s="4" t="n"/>
      <c r="D114" s="4" t="n"/>
      <c r="E114" s="5" t="n"/>
      <c r="F114" s="4" t="n"/>
      <c r="G114" s="4" t="n"/>
      <c r="H114" s="4" t="n"/>
      <c r="I114" s="14">
        <f>IF($A114="","",DATE(YEAR($A114),MONTH($A114),1))</f>
        <v/>
      </c>
    </row>
    <row r="115">
      <c r="A115" s="12" t="n"/>
      <c r="B115" s="4" t="n"/>
      <c r="C115" s="4" t="n"/>
      <c r="D115" s="4" t="n"/>
      <c r="E115" s="5" t="n"/>
      <c r="F115" s="4" t="n"/>
      <c r="G115" s="4" t="n"/>
      <c r="H115" s="4" t="n"/>
      <c r="I115" s="14">
        <f>IF($A115="","",DATE(YEAR($A115),MONTH($A115),1))</f>
        <v/>
      </c>
    </row>
    <row r="116">
      <c r="A116" s="12" t="n"/>
      <c r="B116" s="4" t="n"/>
      <c r="C116" s="4" t="n"/>
      <c r="D116" s="4" t="n"/>
      <c r="E116" s="5" t="n"/>
      <c r="F116" s="4" t="n"/>
      <c r="G116" s="4" t="n"/>
      <c r="H116" s="4" t="n"/>
      <c r="I116" s="14">
        <f>IF($A116="","",DATE(YEAR($A116),MONTH($A116),1))</f>
        <v/>
      </c>
    </row>
    <row r="117">
      <c r="A117" s="12" t="n"/>
      <c r="B117" s="4" t="n"/>
      <c r="C117" s="4" t="n"/>
      <c r="D117" s="4" t="n"/>
      <c r="E117" s="5" t="n"/>
      <c r="F117" s="4" t="n"/>
      <c r="G117" s="4" t="n"/>
      <c r="H117" s="4" t="n"/>
      <c r="I117" s="14">
        <f>IF($A117="","",DATE(YEAR($A117),MONTH($A117),1))</f>
        <v/>
      </c>
    </row>
    <row r="118">
      <c r="A118" s="12" t="n"/>
      <c r="B118" s="4" t="n"/>
      <c r="C118" s="4" t="n"/>
      <c r="D118" s="4" t="n"/>
      <c r="E118" s="5" t="n"/>
      <c r="F118" s="4" t="n"/>
      <c r="G118" s="4" t="n"/>
      <c r="H118" s="4" t="n"/>
      <c r="I118" s="14">
        <f>IF($A118="","",DATE(YEAR($A118),MONTH($A118),1))</f>
        <v/>
      </c>
    </row>
    <row r="119">
      <c r="A119" s="12" t="n"/>
      <c r="B119" s="4" t="n"/>
      <c r="C119" s="4" t="n"/>
      <c r="D119" s="4" t="n"/>
      <c r="E119" s="5" t="n"/>
      <c r="F119" s="4" t="n"/>
      <c r="G119" s="4" t="n"/>
      <c r="H119" s="4" t="n"/>
      <c r="I119" s="14">
        <f>IF($A119="","",DATE(YEAR($A119),MONTH($A119),1))</f>
        <v/>
      </c>
    </row>
    <row r="120">
      <c r="A120" s="12" t="n"/>
      <c r="B120" s="4" t="n"/>
      <c r="C120" s="4" t="n"/>
      <c r="D120" s="4" t="n"/>
      <c r="E120" s="5" t="n"/>
      <c r="F120" s="4" t="n"/>
      <c r="G120" s="4" t="n"/>
      <c r="H120" s="4" t="n"/>
      <c r="I120" s="14">
        <f>IF($A120="","",DATE(YEAR($A120),MONTH($A120),1))</f>
        <v/>
      </c>
    </row>
    <row r="121">
      <c r="A121" s="12" t="n"/>
      <c r="B121" s="4" t="n"/>
      <c r="C121" s="4" t="n"/>
      <c r="D121" s="4" t="n"/>
      <c r="E121" s="5" t="n"/>
      <c r="F121" s="4" t="n"/>
      <c r="G121" s="4" t="n"/>
      <c r="H121" s="4" t="n"/>
      <c r="I121" s="14">
        <f>IF($A121="","",DATE(YEAR($A121),MONTH($A121),1))</f>
        <v/>
      </c>
    </row>
    <row r="122">
      <c r="A122" s="12" t="n"/>
      <c r="B122" s="4" t="n"/>
      <c r="C122" s="4" t="n"/>
      <c r="D122" s="4" t="n"/>
      <c r="E122" s="5" t="n"/>
      <c r="F122" s="4" t="n"/>
      <c r="G122" s="4" t="n"/>
      <c r="H122" s="4" t="n"/>
      <c r="I122" s="14">
        <f>IF($A122="","",DATE(YEAR($A122),MONTH($A122),1))</f>
        <v/>
      </c>
    </row>
    <row r="123">
      <c r="A123" s="12" t="n"/>
      <c r="B123" s="4" t="n"/>
      <c r="C123" s="4" t="n"/>
      <c r="D123" s="4" t="n"/>
      <c r="E123" s="5" t="n"/>
      <c r="F123" s="4" t="n"/>
      <c r="G123" s="4" t="n"/>
      <c r="H123" s="4" t="n"/>
      <c r="I123" s="14">
        <f>IF($A123="","",DATE(YEAR($A123),MONTH($A123),1))</f>
        <v/>
      </c>
    </row>
    <row r="124">
      <c r="A124" s="12" t="n"/>
      <c r="B124" s="4" t="n"/>
      <c r="C124" s="4" t="n"/>
      <c r="D124" s="4" t="n"/>
      <c r="E124" s="5" t="n"/>
      <c r="F124" s="4" t="n"/>
      <c r="G124" s="4" t="n"/>
      <c r="H124" s="4" t="n"/>
      <c r="I124" s="14">
        <f>IF($A124="","",DATE(YEAR($A124),MONTH($A124),1))</f>
        <v/>
      </c>
    </row>
    <row r="125">
      <c r="A125" s="12" t="n"/>
      <c r="B125" s="4" t="n"/>
      <c r="C125" s="4" t="n"/>
      <c r="D125" s="4" t="n"/>
      <c r="E125" s="5" t="n"/>
      <c r="F125" s="4" t="n"/>
      <c r="G125" s="4" t="n"/>
      <c r="H125" s="4" t="n"/>
      <c r="I125" s="14">
        <f>IF($A125="","",DATE(YEAR($A125),MONTH($A125),1))</f>
        <v/>
      </c>
    </row>
    <row r="126">
      <c r="A126" s="12" t="n"/>
      <c r="B126" s="4" t="n"/>
      <c r="C126" s="4" t="n"/>
      <c r="D126" s="4" t="n"/>
      <c r="E126" s="5" t="n"/>
      <c r="F126" s="4" t="n"/>
      <c r="G126" s="4" t="n"/>
      <c r="H126" s="4" t="n"/>
      <c r="I126" s="14">
        <f>IF($A126="","",DATE(YEAR($A126),MONTH($A126),1))</f>
        <v/>
      </c>
    </row>
    <row r="127">
      <c r="A127" s="12" t="n"/>
      <c r="B127" s="4" t="n"/>
      <c r="C127" s="4" t="n"/>
      <c r="D127" s="4" t="n"/>
      <c r="E127" s="5" t="n"/>
      <c r="F127" s="4" t="n"/>
      <c r="G127" s="4" t="n"/>
      <c r="H127" s="4" t="n"/>
      <c r="I127" s="14">
        <f>IF($A127="","",DATE(YEAR($A127),MONTH($A127),1))</f>
        <v/>
      </c>
    </row>
    <row r="128">
      <c r="A128" s="12" t="n"/>
      <c r="B128" s="4" t="n"/>
      <c r="C128" s="4" t="n"/>
      <c r="D128" s="4" t="n"/>
      <c r="E128" s="5" t="n"/>
      <c r="F128" s="4" t="n"/>
      <c r="G128" s="4" t="n"/>
      <c r="H128" s="4" t="n"/>
      <c r="I128" s="14">
        <f>IF($A128="","",DATE(YEAR($A128),MONTH($A128),1))</f>
        <v/>
      </c>
    </row>
    <row r="129">
      <c r="A129" s="12" t="n"/>
      <c r="B129" s="4" t="n"/>
      <c r="C129" s="4" t="n"/>
      <c r="D129" s="4" t="n"/>
      <c r="E129" s="5" t="n"/>
      <c r="F129" s="4" t="n"/>
      <c r="G129" s="4" t="n"/>
      <c r="H129" s="4" t="n"/>
      <c r="I129" s="14">
        <f>IF($A129="","",DATE(YEAR($A129),MONTH($A129),1))</f>
        <v/>
      </c>
    </row>
    <row r="130">
      <c r="A130" s="12" t="n"/>
      <c r="B130" s="4" t="n"/>
      <c r="C130" s="4" t="n"/>
      <c r="D130" s="4" t="n"/>
      <c r="E130" s="5" t="n"/>
      <c r="F130" s="4" t="n"/>
      <c r="G130" s="4" t="n"/>
      <c r="H130" s="4" t="n"/>
      <c r="I130" s="14">
        <f>IF($A130="","",DATE(YEAR($A130),MONTH($A130),1))</f>
        <v/>
      </c>
    </row>
    <row r="131">
      <c r="A131" s="12" t="n"/>
      <c r="B131" s="4" t="n"/>
      <c r="C131" s="4" t="n"/>
      <c r="D131" s="4" t="n"/>
      <c r="E131" s="5" t="n"/>
      <c r="F131" s="4" t="n"/>
      <c r="G131" s="4" t="n"/>
      <c r="H131" s="4" t="n"/>
      <c r="I131" s="14">
        <f>IF($A131="","",DATE(YEAR($A131),MONTH($A131),1))</f>
        <v/>
      </c>
    </row>
    <row r="132">
      <c r="A132" s="12" t="n"/>
      <c r="B132" s="4" t="n"/>
      <c r="C132" s="4" t="n"/>
      <c r="D132" s="4" t="n"/>
      <c r="E132" s="5" t="n"/>
      <c r="F132" s="4" t="n"/>
      <c r="G132" s="4" t="n"/>
      <c r="H132" s="4" t="n"/>
      <c r="I132" s="14">
        <f>IF($A132="","",DATE(YEAR($A132),MONTH($A132),1))</f>
        <v/>
      </c>
    </row>
    <row r="133">
      <c r="A133" s="12" t="n"/>
      <c r="B133" s="4" t="n"/>
      <c r="C133" s="4" t="n"/>
      <c r="D133" s="4" t="n"/>
      <c r="E133" s="5" t="n"/>
      <c r="F133" s="4" t="n"/>
      <c r="G133" s="4" t="n"/>
      <c r="H133" s="4" t="n"/>
      <c r="I133" s="14">
        <f>IF($A133="","",DATE(YEAR($A133),MONTH($A133),1))</f>
        <v/>
      </c>
    </row>
    <row r="134">
      <c r="A134" s="12" t="n"/>
      <c r="B134" s="4" t="n"/>
      <c r="C134" s="4" t="n"/>
      <c r="D134" s="4" t="n"/>
      <c r="E134" s="5" t="n"/>
      <c r="F134" s="4" t="n"/>
      <c r="G134" s="4" t="n"/>
      <c r="H134" s="4" t="n"/>
      <c r="I134" s="14">
        <f>IF($A134="","",DATE(YEAR($A134),MONTH($A134),1))</f>
        <v/>
      </c>
    </row>
    <row r="135">
      <c r="A135" s="12" t="n"/>
      <c r="B135" s="4" t="n"/>
      <c r="C135" s="4" t="n"/>
      <c r="D135" s="4" t="n"/>
      <c r="E135" s="5" t="n"/>
      <c r="F135" s="4" t="n"/>
      <c r="G135" s="4" t="n"/>
      <c r="H135" s="4" t="n"/>
      <c r="I135" s="14">
        <f>IF($A135="","",DATE(YEAR($A135),MONTH($A135),1))</f>
        <v/>
      </c>
    </row>
    <row r="136">
      <c r="A136" s="12" t="n"/>
      <c r="B136" s="4" t="n"/>
      <c r="C136" s="4" t="n"/>
      <c r="D136" s="4" t="n"/>
      <c r="E136" s="5" t="n"/>
      <c r="F136" s="4" t="n"/>
      <c r="G136" s="4" t="n"/>
      <c r="H136" s="4" t="n"/>
      <c r="I136" s="14">
        <f>IF($A136="","",DATE(YEAR($A136),MONTH($A136),1))</f>
        <v/>
      </c>
    </row>
    <row r="137">
      <c r="A137" s="12" t="n"/>
      <c r="B137" s="4" t="n"/>
      <c r="C137" s="4" t="n"/>
      <c r="D137" s="4" t="n"/>
      <c r="E137" s="5" t="n"/>
      <c r="F137" s="4" t="n"/>
      <c r="G137" s="4" t="n"/>
      <c r="H137" s="4" t="n"/>
      <c r="I137" s="14">
        <f>IF($A137="","",DATE(YEAR($A137),MONTH($A137),1))</f>
        <v/>
      </c>
    </row>
    <row r="138">
      <c r="A138" s="12" t="n"/>
      <c r="B138" s="4" t="n"/>
      <c r="C138" s="4" t="n"/>
      <c r="D138" s="4" t="n"/>
      <c r="E138" s="5" t="n"/>
      <c r="F138" s="4" t="n"/>
      <c r="G138" s="4" t="n"/>
      <c r="H138" s="4" t="n"/>
      <c r="I138" s="14">
        <f>IF($A138="","",DATE(YEAR($A138),MONTH($A138),1))</f>
        <v/>
      </c>
    </row>
    <row r="139">
      <c r="A139" s="12" t="n"/>
      <c r="B139" s="4" t="n"/>
      <c r="C139" s="4" t="n"/>
      <c r="D139" s="4" t="n"/>
      <c r="E139" s="5" t="n"/>
      <c r="F139" s="4" t="n"/>
      <c r="G139" s="4" t="n"/>
      <c r="H139" s="4" t="n"/>
      <c r="I139" s="14">
        <f>IF($A139="","",DATE(YEAR($A139),MONTH($A139),1))</f>
        <v/>
      </c>
    </row>
    <row r="140">
      <c r="A140" s="12" t="n"/>
      <c r="B140" s="4" t="n"/>
      <c r="C140" s="4" t="n"/>
      <c r="D140" s="4" t="n"/>
      <c r="E140" s="5" t="n"/>
      <c r="F140" s="4" t="n"/>
      <c r="G140" s="4" t="n"/>
      <c r="H140" s="4" t="n"/>
      <c r="I140" s="14">
        <f>IF($A140="","",DATE(YEAR($A140),MONTH($A140),1))</f>
        <v/>
      </c>
    </row>
    <row r="141">
      <c r="A141" s="12" t="n"/>
      <c r="B141" s="4" t="n"/>
      <c r="C141" s="4" t="n"/>
      <c r="D141" s="4" t="n"/>
      <c r="E141" s="5" t="n"/>
      <c r="F141" s="4" t="n"/>
      <c r="G141" s="4" t="n"/>
      <c r="H141" s="4" t="n"/>
      <c r="I141" s="14">
        <f>IF($A141="","",DATE(YEAR($A141),MONTH($A141),1))</f>
        <v/>
      </c>
    </row>
    <row r="142">
      <c r="A142" s="12" t="n"/>
      <c r="B142" s="4" t="n"/>
      <c r="C142" s="4" t="n"/>
      <c r="D142" s="4" t="n"/>
      <c r="E142" s="5" t="n"/>
      <c r="F142" s="4" t="n"/>
      <c r="G142" s="4" t="n"/>
      <c r="H142" s="4" t="n"/>
      <c r="I142" s="14">
        <f>IF($A142="","",DATE(YEAR($A142),MONTH($A142),1))</f>
        <v/>
      </c>
    </row>
    <row r="143">
      <c r="A143" s="12" t="n"/>
      <c r="B143" s="4" t="n"/>
      <c r="C143" s="4" t="n"/>
      <c r="D143" s="4" t="n"/>
      <c r="E143" s="5" t="n"/>
      <c r="F143" s="4" t="n"/>
      <c r="G143" s="4" t="n"/>
      <c r="H143" s="4" t="n"/>
      <c r="I143" s="14">
        <f>IF($A143="","",DATE(YEAR($A143),MONTH($A143),1))</f>
        <v/>
      </c>
    </row>
    <row r="144">
      <c r="A144" s="12" t="n"/>
      <c r="B144" s="4" t="n"/>
      <c r="C144" s="4" t="n"/>
      <c r="D144" s="4" t="n"/>
      <c r="E144" s="5" t="n"/>
      <c r="F144" s="4" t="n"/>
      <c r="G144" s="4" t="n"/>
      <c r="H144" s="4" t="n"/>
      <c r="I144" s="14">
        <f>IF($A144="","",DATE(YEAR($A144),MONTH($A144),1))</f>
        <v/>
      </c>
    </row>
    <row r="145">
      <c r="A145" s="12" t="n"/>
      <c r="B145" s="4" t="n"/>
      <c r="C145" s="4" t="n"/>
      <c r="D145" s="4" t="n"/>
      <c r="E145" s="5" t="n"/>
      <c r="F145" s="4" t="n"/>
      <c r="G145" s="4" t="n"/>
      <c r="H145" s="4" t="n"/>
      <c r="I145" s="14">
        <f>IF($A145="","",DATE(YEAR($A145),MONTH($A145),1))</f>
        <v/>
      </c>
    </row>
    <row r="146">
      <c r="A146" s="12" t="n"/>
      <c r="B146" s="4" t="n"/>
      <c r="C146" s="4" t="n"/>
      <c r="D146" s="4" t="n"/>
      <c r="E146" s="5" t="n"/>
      <c r="F146" s="4" t="n"/>
      <c r="G146" s="4" t="n"/>
      <c r="H146" s="4" t="n"/>
      <c r="I146" s="14">
        <f>IF($A146="","",DATE(YEAR($A146),MONTH($A146),1))</f>
        <v/>
      </c>
    </row>
    <row r="147">
      <c r="A147" s="12" t="n"/>
      <c r="B147" s="4" t="n"/>
      <c r="C147" s="4" t="n"/>
      <c r="D147" s="4" t="n"/>
      <c r="E147" s="5" t="n"/>
      <c r="F147" s="4" t="n"/>
      <c r="G147" s="4" t="n"/>
      <c r="H147" s="4" t="n"/>
      <c r="I147" s="14">
        <f>IF($A147="","",DATE(YEAR($A147),MONTH($A147),1))</f>
        <v/>
      </c>
    </row>
    <row r="148">
      <c r="A148" s="12" t="n"/>
      <c r="B148" s="4" t="n"/>
      <c r="C148" s="4" t="n"/>
      <c r="D148" s="4" t="n"/>
      <c r="E148" s="5" t="n"/>
      <c r="F148" s="4" t="n"/>
      <c r="G148" s="4" t="n"/>
      <c r="H148" s="4" t="n"/>
      <c r="I148" s="14">
        <f>IF($A148="","",DATE(YEAR($A148),MONTH($A148),1))</f>
        <v/>
      </c>
    </row>
    <row r="149">
      <c r="A149" s="12" t="n"/>
      <c r="B149" s="4" t="n"/>
      <c r="C149" s="4" t="n"/>
      <c r="D149" s="4" t="n"/>
      <c r="E149" s="5" t="n"/>
      <c r="F149" s="4" t="n"/>
      <c r="G149" s="4" t="n"/>
      <c r="H149" s="4" t="n"/>
      <c r="I149" s="14">
        <f>IF($A149="","",DATE(YEAR($A149),MONTH($A149),1))</f>
        <v/>
      </c>
    </row>
    <row r="150">
      <c r="A150" s="12" t="n"/>
      <c r="B150" s="4" t="n"/>
      <c r="C150" s="4" t="n"/>
      <c r="D150" s="4" t="n"/>
      <c r="E150" s="5" t="n"/>
      <c r="F150" s="4" t="n"/>
      <c r="G150" s="4" t="n"/>
      <c r="H150" s="4" t="n"/>
      <c r="I150" s="14">
        <f>IF($A150="","",DATE(YEAR($A150),MONTH($A150),1))</f>
        <v/>
      </c>
    </row>
    <row r="151">
      <c r="A151" s="12" t="n"/>
      <c r="B151" s="4" t="n"/>
      <c r="C151" s="4" t="n"/>
      <c r="D151" s="4" t="n"/>
      <c r="E151" s="5" t="n"/>
      <c r="F151" s="4" t="n"/>
      <c r="G151" s="4" t="n"/>
      <c r="H151" s="4" t="n"/>
      <c r="I151" s="14">
        <f>IF($A151="","",DATE(YEAR($A151),MONTH($A151),1))</f>
        <v/>
      </c>
    </row>
    <row r="152">
      <c r="A152" s="12" t="n"/>
      <c r="B152" s="4" t="n"/>
      <c r="C152" s="4" t="n"/>
      <c r="D152" s="4" t="n"/>
      <c r="E152" s="5" t="n"/>
      <c r="F152" s="4" t="n"/>
      <c r="G152" s="4" t="n"/>
      <c r="H152" s="4" t="n"/>
      <c r="I152" s="14">
        <f>IF($A152="","",DATE(YEAR($A152),MONTH($A152),1))</f>
        <v/>
      </c>
    </row>
    <row r="153">
      <c r="A153" s="12" t="n"/>
      <c r="B153" s="4" t="n"/>
      <c r="C153" s="4" t="n"/>
      <c r="D153" s="4" t="n"/>
      <c r="E153" s="5" t="n"/>
      <c r="F153" s="4" t="n"/>
      <c r="G153" s="4" t="n"/>
      <c r="H153" s="4" t="n"/>
      <c r="I153" s="14">
        <f>IF($A153="","",DATE(YEAR($A153),MONTH($A153),1))</f>
        <v/>
      </c>
    </row>
    <row r="154">
      <c r="A154" s="12" t="n"/>
      <c r="B154" s="4" t="n"/>
      <c r="C154" s="4" t="n"/>
      <c r="D154" s="4" t="n"/>
      <c r="E154" s="5" t="n"/>
      <c r="F154" s="4" t="n"/>
      <c r="G154" s="4" t="n"/>
      <c r="H154" s="4" t="n"/>
      <c r="I154" s="14">
        <f>IF($A154="","",DATE(YEAR($A154),MONTH($A154),1))</f>
        <v/>
      </c>
    </row>
    <row r="155">
      <c r="A155" s="12" t="n"/>
      <c r="B155" s="4" t="n"/>
      <c r="C155" s="4" t="n"/>
      <c r="D155" s="4" t="n"/>
      <c r="E155" s="5" t="n"/>
      <c r="F155" s="4" t="n"/>
      <c r="G155" s="4" t="n"/>
      <c r="H155" s="4" t="n"/>
      <c r="I155" s="14">
        <f>IF($A155="","",DATE(YEAR($A155),MONTH($A155),1))</f>
        <v/>
      </c>
    </row>
    <row r="156">
      <c r="A156" s="12" t="n"/>
      <c r="B156" s="4" t="n"/>
      <c r="C156" s="4" t="n"/>
      <c r="D156" s="4" t="n"/>
      <c r="E156" s="5" t="n"/>
      <c r="F156" s="4" t="n"/>
      <c r="G156" s="4" t="n"/>
      <c r="H156" s="4" t="n"/>
      <c r="I156" s="14">
        <f>IF($A156="","",DATE(YEAR($A156),MONTH($A156),1))</f>
        <v/>
      </c>
    </row>
    <row r="157">
      <c r="A157" s="12" t="n"/>
      <c r="B157" s="4" t="n"/>
      <c r="C157" s="4" t="n"/>
      <c r="D157" s="4" t="n"/>
      <c r="E157" s="5" t="n"/>
      <c r="F157" s="4" t="n"/>
      <c r="G157" s="4" t="n"/>
      <c r="H157" s="4" t="n"/>
      <c r="I157" s="14">
        <f>IF($A157="","",DATE(YEAR($A157),MONTH($A157),1))</f>
        <v/>
      </c>
    </row>
    <row r="158">
      <c r="A158" s="12" t="n"/>
      <c r="B158" s="4" t="n"/>
      <c r="C158" s="4" t="n"/>
      <c r="D158" s="4" t="n"/>
      <c r="E158" s="5" t="n"/>
      <c r="F158" s="4" t="n"/>
      <c r="G158" s="4" t="n"/>
      <c r="H158" s="4" t="n"/>
      <c r="I158" s="14">
        <f>IF($A158="","",DATE(YEAR($A158),MONTH($A158),1))</f>
        <v/>
      </c>
    </row>
    <row r="159">
      <c r="A159" s="12" t="n"/>
      <c r="B159" s="4" t="n"/>
      <c r="C159" s="4" t="n"/>
      <c r="D159" s="4" t="n"/>
      <c r="E159" s="5" t="n"/>
      <c r="F159" s="4" t="n"/>
      <c r="G159" s="4" t="n"/>
      <c r="H159" s="4" t="n"/>
      <c r="I159" s="14">
        <f>IF($A159="","",DATE(YEAR($A159),MONTH($A159),1))</f>
        <v/>
      </c>
    </row>
    <row r="160">
      <c r="A160" s="12" t="n"/>
      <c r="B160" s="4" t="n"/>
      <c r="C160" s="4" t="n"/>
      <c r="D160" s="4" t="n"/>
      <c r="E160" s="5" t="n"/>
      <c r="F160" s="4" t="n"/>
      <c r="G160" s="4" t="n"/>
      <c r="H160" s="4" t="n"/>
      <c r="I160" s="14">
        <f>IF($A160="","",DATE(YEAR($A160),MONTH($A160),1))</f>
        <v/>
      </c>
    </row>
    <row r="161">
      <c r="A161" s="12" t="n"/>
      <c r="B161" s="4" t="n"/>
      <c r="C161" s="4" t="n"/>
      <c r="D161" s="4" t="n"/>
      <c r="E161" s="5" t="n"/>
      <c r="F161" s="4" t="n"/>
      <c r="G161" s="4" t="n"/>
      <c r="H161" s="4" t="n"/>
      <c r="I161" s="14">
        <f>IF($A161="","",DATE(YEAR($A161),MONTH($A161),1))</f>
        <v/>
      </c>
    </row>
    <row r="162">
      <c r="A162" s="12" t="n"/>
      <c r="B162" s="4" t="n"/>
      <c r="C162" s="4" t="n"/>
      <c r="D162" s="4" t="n"/>
      <c r="E162" s="5" t="n"/>
      <c r="F162" s="4" t="n"/>
      <c r="G162" s="4" t="n"/>
      <c r="H162" s="4" t="n"/>
      <c r="I162" s="14">
        <f>IF($A162="","",DATE(YEAR($A162),MONTH($A162),1))</f>
        <v/>
      </c>
    </row>
    <row r="163">
      <c r="A163" s="12" t="n"/>
      <c r="B163" s="4" t="n"/>
      <c r="C163" s="4" t="n"/>
      <c r="D163" s="4" t="n"/>
      <c r="E163" s="5" t="n"/>
      <c r="F163" s="4" t="n"/>
      <c r="G163" s="4" t="n"/>
      <c r="H163" s="4" t="n"/>
      <c r="I163" s="14">
        <f>IF($A163="","",DATE(YEAR($A163),MONTH($A163),1))</f>
        <v/>
      </c>
    </row>
    <row r="164">
      <c r="A164" s="12" t="n"/>
      <c r="B164" s="4" t="n"/>
      <c r="C164" s="4" t="n"/>
      <c r="D164" s="4" t="n"/>
      <c r="E164" s="5" t="n"/>
      <c r="F164" s="4" t="n"/>
      <c r="G164" s="4" t="n"/>
      <c r="H164" s="4" t="n"/>
      <c r="I164" s="14">
        <f>IF($A164="","",DATE(YEAR($A164),MONTH($A164),1))</f>
        <v/>
      </c>
    </row>
    <row r="165">
      <c r="A165" s="12" t="n"/>
      <c r="B165" s="4" t="n"/>
      <c r="C165" s="4" t="n"/>
      <c r="D165" s="4" t="n"/>
      <c r="E165" s="5" t="n"/>
      <c r="F165" s="4" t="n"/>
      <c r="G165" s="4" t="n"/>
      <c r="H165" s="4" t="n"/>
      <c r="I165" s="14">
        <f>IF($A165="","",DATE(YEAR($A165),MONTH($A165),1))</f>
        <v/>
      </c>
    </row>
    <row r="166">
      <c r="A166" s="12" t="n"/>
      <c r="B166" s="4" t="n"/>
      <c r="C166" s="4" t="n"/>
      <c r="D166" s="4" t="n"/>
      <c r="E166" s="5" t="n"/>
      <c r="F166" s="4" t="n"/>
      <c r="G166" s="4" t="n"/>
      <c r="H166" s="4" t="n"/>
      <c r="I166" s="14">
        <f>IF($A166="","",DATE(YEAR($A166),MONTH($A166),1))</f>
        <v/>
      </c>
    </row>
    <row r="167">
      <c r="A167" s="12" t="n"/>
      <c r="B167" s="4" t="n"/>
      <c r="C167" s="4" t="n"/>
      <c r="D167" s="4" t="n"/>
      <c r="E167" s="5" t="n"/>
      <c r="F167" s="4" t="n"/>
      <c r="G167" s="4" t="n"/>
      <c r="H167" s="4" t="n"/>
      <c r="I167" s="14">
        <f>IF($A167="","",DATE(YEAR($A167),MONTH($A167),1))</f>
        <v/>
      </c>
    </row>
    <row r="168">
      <c r="A168" s="12" t="n"/>
      <c r="B168" s="4" t="n"/>
      <c r="C168" s="4" t="n"/>
      <c r="D168" s="4" t="n"/>
      <c r="E168" s="5" t="n"/>
      <c r="F168" s="4" t="n"/>
      <c r="G168" s="4" t="n"/>
      <c r="H168" s="4" t="n"/>
      <c r="I168" s="14">
        <f>IF($A168="","",DATE(YEAR($A168),MONTH($A168),1))</f>
        <v/>
      </c>
    </row>
    <row r="169">
      <c r="A169" s="12" t="n"/>
      <c r="B169" s="4" t="n"/>
      <c r="C169" s="4" t="n"/>
      <c r="D169" s="4" t="n"/>
      <c r="E169" s="5" t="n"/>
      <c r="F169" s="4" t="n"/>
      <c r="G169" s="4" t="n"/>
      <c r="H169" s="4" t="n"/>
      <c r="I169" s="14">
        <f>IF($A169="","",DATE(YEAR($A169),MONTH($A169),1))</f>
        <v/>
      </c>
    </row>
    <row r="170">
      <c r="A170" s="12" t="n"/>
      <c r="B170" s="4" t="n"/>
      <c r="C170" s="4" t="n"/>
      <c r="D170" s="4" t="n"/>
      <c r="E170" s="5" t="n"/>
      <c r="F170" s="4" t="n"/>
      <c r="G170" s="4" t="n"/>
      <c r="H170" s="4" t="n"/>
      <c r="I170" s="14">
        <f>IF($A170="","",DATE(YEAR($A170),MONTH($A170),1))</f>
        <v/>
      </c>
    </row>
    <row r="171">
      <c r="A171" s="12" t="n"/>
      <c r="B171" s="4" t="n"/>
      <c r="C171" s="4" t="n"/>
      <c r="D171" s="4" t="n"/>
      <c r="E171" s="5" t="n"/>
      <c r="F171" s="4" t="n"/>
      <c r="G171" s="4" t="n"/>
      <c r="H171" s="4" t="n"/>
      <c r="I171" s="14">
        <f>IF($A171="","",DATE(YEAR($A171),MONTH($A171),1))</f>
        <v/>
      </c>
    </row>
    <row r="172">
      <c r="A172" s="12" t="n"/>
      <c r="B172" s="4" t="n"/>
      <c r="C172" s="4" t="n"/>
      <c r="D172" s="4" t="n"/>
      <c r="E172" s="5" t="n"/>
      <c r="F172" s="4" t="n"/>
      <c r="G172" s="4" t="n"/>
      <c r="H172" s="4" t="n"/>
      <c r="I172" s="14">
        <f>IF($A172="","",DATE(YEAR($A172),MONTH($A172),1))</f>
        <v/>
      </c>
    </row>
    <row r="173">
      <c r="A173" s="12" t="n"/>
      <c r="B173" s="4" t="n"/>
      <c r="C173" s="4" t="n"/>
      <c r="D173" s="4" t="n"/>
      <c r="E173" s="5" t="n"/>
      <c r="F173" s="4" t="n"/>
      <c r="G173" s="4" t="n"/>
      <c r="H173" s="4" t="n"/>
      <c r="I173" s="14">
        <f>IF($A173="","",DATE(YEAR($A173),MONTH($A173),1))</f>
        <v/>
      </c>
    </row>
    <row r="174">
      <c r="A174" s="12" t="n"/>
      <c r="B174" s="4" t="n"/>
      <c r="C174" s="4" t="n"/>
      <c r="D174" s="4" t="n"/>
      <c r="E174" s="5" t="n"/>
      <c r="F174" s="4" t="n"/>
      <c r="G174" s="4" t="n"/>
      <c r="H174" s="4" t="n"/>
      <c r="I174" s="14">
        <f>IF($A174="","",DATE(YEAR($A174),MONTH($A174),1))</f>
        <v/>
      </c>
    </row>
    <row r="175">
      <c r="A175" s="12" t="n"/>
      <c r="B175" s="4" t="n"/>
      <c r="C175" s="4" t="n"/>
      <c r="D175" s="4" t="n"/>
      <c r="E175" s="5" t="n"/>
      <c r="F175" s="4" t="n"/>
      <c r="G175" s="4" t="n"/>
      <c r="H175" s="4" t="n"/>
      <c r="I175" s="14">
        <f>IF($A175="","",DATE(YEAR($A175),MONTH($A175),1))</f>
        <v/>
      </c>
    </row>
    <row r="176">
      <c r="A176" s="12" t="n"/>
      <c r="B176" s="4" t="n"/>
      <c r="C176" s="4" t="n"/>
      <c r="D176" s="4" t="n"/>
      <c r="E176" s="5" t="n"/>
      <c r="F176" s="4" t="n"/>
      <c r="G176" s="4" t="n"/>
      <c r="H176" s="4" t="n"/>
      <c r="I176" s="14">
        <f>IF($A176="","",DATE(YEAR($A176),MONTH($A176),1))</f>
        <v/>
      </c>
    </row>
    <row r="177">
      <c r="A177" s="12" t="n"/>
      <c r="B177" s="4" t="n"/>
      <c r="C177" s="4" t="n"/>
      <c r="D177" s="4" t="n"/>
      <c r="E177" s="5" t="n"/>
      <c r="F177" s="4" t="n"/>
      <c r="G177" s="4" t="n"/>
      <c r="H177" s="4" t="n"/>
      <c r="I177" s="14">
        <f>IF($A177="","",DATE(YEAR($A177),MONTH($A177),1))</f>
        <v/>
      </c>
    </row>
    <row r="178">
      <c r="A178" s="12" t="n"/>
      <c r="B178" s="4" t="n"/>
      <c r="C178" s="4" t="n"/>
      <c r="D178" s="4" t="n"/>
      <c r="E178" s="5" t="n"/>
      <c r="F178" s="4" t="n"/>
      <c r="G178" s="4" t="n"/>
      <c r="H178" s="4" t="n"/>
      <c r="I178" s="14">
        <f>IF($A178="","",DATE(YEAR($A178),MONTH($A178),1))</f>
        <v/>
      </c>
    </row>
    <row r="179">
      <c r="A179" s="12" t="n"/>
      <c r="B179" s="4" t="n"/>
      <c r="C179" s="4" t="n"/>
      <c r="D179" s="4" t="n"/>
      <c r="E179" s="5" t="n"/>
      <c r="F179" s="4" t="n"/>
      <c r="G179" s="4" t="n"/>
      <c r="H179" s="4" t="n"/>
      <c r="I179" s="14">
        <f>IF($A179="","",DATE(YEAR($A179),MONTH($A179),1))</f>
        <v/>
      </c>
    </row>
    <row r="180">
      <c r="A180" s="12" t="n"/>
      <c r="B180" s="4" t="n"/>
      <c r="C180" s="4" t="n"/>
      <c r="D180" s="4" t="n"/>
      <c r="E180" s="5" t="n"/>
      <c r="F180" s="4" t="n"/>
      <c r="G180" s="4" t="n"/>
      <c r="H180" s="4" t="n"/>
      <c r="I180" s="14">
        <f>IF($A180="","",DATE(YEAR($A180),MONTH($A180),1))</f>
        <v/>
      </c>
    </row>
    <row r="181">
      <c r="A181" s="12" t="n"/>
      <c r="B181" s="4" t="n"/>
      <c r="C181" s="4" t="n"/>
      <c r="D181" s="4" t="n"/>
      <c r="E181" s="5" t="n"/>
      <c r="F181" s="4" t="n"/>
      <c r="G181" s="4" t="n"/>
      <c r="H181" s="4" t="n"/>
      <c r="I181" s="14">
        <f>IF($A181="","",DATE(YEAR($A181),MONTH($A181),1))</f>
        <v/>
      </c>
    </row>
    <row r="182">
      <c r="A182" s="12" t="n"/>
      <c r="B182" s="4" t="n"/>
      <c r="C182" s="4" t="n"/>
      <c r="D182" s="4" t="n"/>
      <c r="E182" s="5" t="n"/>
      <c r="F182" s="4" t="n"/>
      <c r="G182" s="4" t="n"/>
      <c r="H182" s="4" t="n"/>
      <c r="I182" s="14">
        <f>IF($A182="","",DATE(YEAR($A182),MONTH($A182),1))</f>
        <v/>
      </c>
    </row>
    <row r="183">
      <c r="A183" s="12" t="n"/>
      <c r="B183" s="4" t="n"/>
      <c r="C183" s="4" t="n"/>
      <c r="D183" s="4" t="n"/>
      <c r="E183" s="5" t="n"/>
      <c r="F183" s="4" t="n"/>
      <c r="G183" s="4" t="n"/>
      <c r="H183" s="4" t="n"/>
      <c r="I183" s="14">
        <f>IF($A183="","",DATE(YEAR($A183),MONTH($A183),1))</f>
        <v/>
      </c>
    </row>
    <row r="184">
      <c r="A184" s="12" t="n"/>
      <c r="B184" s="4" t="n"/>
      <c r="C184" s="4" t="n"/>
      <c r="D184" s="4" t="n"/>
      <c r="E184" s="5" t="n"/>
      <c r="F184" s="4" t="n"/>
      <c r="G184" s="4" t="n"/>
      <c r="H184" s="4" t="n"/>
      <c r="I184" s="14">
        <f>IF($A184="","",DATE(YEAR($A184),MONTH($A184),1))</f>
        <v/>
      </c>
    </row>
    <row r="185">
      <c r="A185" s="12" t="n"/>
      <c r="B185" s="4" t="n"/>
      <c r="C185" s="4" t="n"/>
      <c r="D185" s="4" t="n"/>
      <c r="E185" s="5" t="n"/>
      <c r="F185" s="4" t="n"/>
      <c r="G185" s="4" t="n"/>
      <c r="H185" s="4" t="n"/>
      <c r="I185" s="14">
        <f>IF($A185="","",DATE(YEAR($A185),MONTH($A185),1))</f>
        <v/>
      </c>
    </row>
    <row r="186">
      <c r="A186" s="12" t="n"/>
      <c r="B186" s="4" t="n"/>
      <c r="C186" s="4" t="n"/>
      <c r="D186" s="4" t="n"/>
      <c r="E186" s="5" t="n"/>
      <c r="F186" s="4" t="n"/>
      <c r="G186" s="4" t="n"/>
      <c r="H186" s="4" t="n"/>
      <c r="I186" s="14">
        <f>IF($A186="","",DATE(YEAR($A186),MONTH($A186),1))</f>
        <v/>
      </c>
    </row>
    <row r="187">
      <c r="A187" s="12" t="n"/>
      <c r="B187" s="4" t="n"/>
      <c r="C187" s="4" t="n"/>
      <c r="D187" s="4" t="n"/>
      <c r="E187" s="5" t="n"/>
      <c r="F187" s="4" t="n"/>
      <c r="G187" s="4" t="n"/>
      <c r="H187" s="4" t="n"/>
      <c r="I187" s="14">
        <f>IF($A187="","",DATE(YEAR($A187),MONTH($A187),1))</f>
        <v/>
      </c>
    </row>
    <row r="188">
      <c r="A188" s="12" t="n"/>
      <c r="B188" s="4" t="n"/>
      <c r="C188" s="4" t="n"/>
      <c r="D188" s="4" t="n"/>
      <c r="E188" s="5" t="n"/>
      <c r="F188" s="4" t="n"/>
      <c r="G188" s="4" t="n"/>
      <c r="H188" s="4" t="n"/>
      <c r="I188" s="14">
        <f>IF($A188="","",DATE(YEAR($A188),MONTH($A188),1))</f>
        <v/>
      </c>
    </row>
    <row r="189">
      <c r="A189" s="12" t="n"/>
      <c r="B189" s="4" t="n"/>
      <c r="C189" s="4" t="n"/>
      <c r="D189" s="4" t="n"/>
      <c r="E189" s="5" t="n"/>
      <c r="F189" s="4" t="n"/>
      <c r="G189" s="4" t="n"/>
      <c r="H189" s="4" t="n"/>
      <c r="I189" s="14">
        <f>IF($A189="","",DATE(YEAR($A189),MONTH($A189),1))</f>
        <v/>
      </c>
    </row>
    <row r="190">
      <c r="A190" s="12" t="n"/>
      <c r="B190" s="4" t="n"/>
      <c r="C190" s="4" t="n"/>
      <c r="D190" s="4" t="n"/>
      <c r="E190" s="5" t="n"/>
      <c r="F190" s="4" t="n"/>
      <c r="G190" s="4" t="n"/>
      <c r="H190" s="4" t="n"/>
      <c r="I190" s="14">
        <f>IF($A190="","",DATE(YEAR($A190),MONTH($A190),1))</f>
        <v/>
      </c>
    </row>
    <row r="191">
      <c r="A191" s="12" t="n"/>
      <c r="B191" s="4" t="n"/>
      <c r="C191" s="4" t="n"/>
      <c r="D191" s="4" t="n"/>
      <c r="E191" s="5" t="n"/>
      <c r="F191" s="4" t="n"/>
      <c r="G191" s="4" t="n"/>
      <c r="H191" s="4" t="n"/>
      <c r="I191" s="14">
        <f>IF($A191="","",DATE(YEAR($A191),MONTH($A191),1))</f>
        <v/>
      </c>
    </row>
    <row r="192">
      <c r="A192" s="12" t="n"/>
      <c r="B192" s="4" t="n"/>
      <c r="C192" s="4" t="n"/>
      <c r="D192" s="4" t="n"/>
      <c r="E192" s="5" t="n"/>
      <c r="F192" s="4" t="n"/>
      <c r="G192" s="4" t="n"/>
      <c r="H192" s="4" t="n"/>
      <c r="I192" s="14">
        <f>IF($A192="","",DATE(YEAR($A192),MONTH($A192),1))</f>
        <v/>
      </c>
    </row>
    <row r="193">
      <c r="A193" s="12" t="n"/>
      <c r="B193" s="4" t="n"/>
      <c r="C193" s="4" t="n"/>
      <c r="D193" s="4" t="n"/>
      <c r="E193" s="5" t="n"/>
      <c r="F193" s="4" t="n"/>
      <c r="G193" s="4" t="n"/>
      <c r="H193" s="4" t="n"/>
      <c r="I193" s="14">
        <f>IF($A193="","",DATE(YEAR($A193),MONTH($A193),1))</f>
        <v/>
      </c>
    </row>
    <row r="194">
      <c r="A194" s="12" t="n"/>
      <c r="B194" s="4" t="n"/>
      <c r="C194" s="4" t="n"/>
      <c r="D194" s="4" t="n"/>
      <c r="E194" s="5" t="n"/>
      <c r="F194" s="4" t="n"/>
      <c r="G194" s="4" t="n"/>
      <c r="H194" s="4" t="n"/>
      <c r="I194" s="14">
        <f>IF($A194="","",DATE(YEAR($A194),MONTH($A194),1))</f>
        <v/>
      </c>
    </row>
    <row r="195">
      <c r="A195" s="12" t="n"/>
      <c r="B195" s="4" t="n"/>
      <c r="C195" s="4" t="n"/>
      <c r="D195" s="4" t="n"/>
      <c r="E195" s="5" t="n"/>
      <c r="F195" s="4" t="n"/>
      <c r="G195" s="4" t="n"/>
      <c r="H195" s="4" t="n"/>
      <c r="I195" s="14">
        <f>IF($A195="","",DATE(YEAR($A195),MONTH($A195),1))</f>
        <v/>
      </c>
    </row>
    <row r="196">
      <c r="A196" s="12" t="n"/>
      <c r="B196" s="4" t="n"/>
      <c r="C196" s="4" t="n"/>
      <c r="D196" s="4" t="n"/>
      <c r="E196" s="5" t="n"/>
      <c r="F196" s="4" t="n"/>
      <c r="G196" s="4" t="n"/>
      <c r="H196" s="4" t="n"/>
      <c r="I196" s="14">
        <f>IF($A196="","",DATE(YEAR($A196),MONTH($A196),1))</f>
        <v/>
      </c>
    </row>
    <row r="197">
      <c r="A197" s="12" t="n"/>
      <c r="B197" s="4" t="n"/>
      <c r="C197" s="4" t="n"/>
      <c r="D197" s="4" t="n"/>
      <c r="E197" s="5" t="n"/>
      <c r="F197" s="4" t="n"/>
      <c r="G197" s="4" t="n"/>
      <c r="H197" s="4" t="n"/>
      <c r="I197" s="14">
        <f>IF($A197="","",DATE(YEAR($A197),MONTH($A197),1))</f>
        <v/>
      </c>
    </row>
    <row r="198">
      <c r="A198" s="12" t="n"/>
      <c r="B198" s="4" t="n"/>
      <c r="C198" s="4" t="n"/>
      <c r="D198" s="4" t="n"/>
      <c r="E198" s="5" t="n"/>
      <c r="F198" s="4" t="n"/>
      <c r="G198" s="4" t="n"/>
      <c r="H198" s="4" t="n"/>
      <c r="I198" s="14">
        <f>IF($A198="","",DATE(YEAR($A198),MONTH($A198),1))</f>
        <v/>
      </c>
    </row>
    <row r="199">
      <c r="A199" s="12" t="n"/>
      <c r="B199" s="4" t="n"/>
      <c r="C199" s="4" t="n"/>
      <c r="D199" s="4" t="n"/>
      <c r="E199" s="5" t="n"/>
      <c r="F199" s="4" t="n"/>
      <c r="G199" s="4" t="n"/>
      <c r="H199" s="4" t="n"/>
      <c r="I199" s="14">
        <f>IF($A199="","",DATE(YEAR($A199),MONTH($A199),1))</f>
        <v/>
      </c>
    </row>
    <row r="200">
      <c r="A200" s="12" t="n"/>
      <c r="B200" s="4" t="n"/>
      <c r="C200" s="4" t="n"/>
      <c r="D200" s="4" t="n"/>
      <c r="E200" s="5" t="n"/>
      <c r="F200" s="4" t="n"/>
      <c r="G200" s="4" t="n"/>
      <c r="H200" s="4" t="n"/>
      <c r="I200" s="14">
        <f>IF($A200="","",DATE(YEAR($A200),MONTH($A200),1))</f>
        <v/>
      </c>
    </row>
    <row r="201">
      <c r="A201" s="12" t="n"/>
      <c r="B201" s="4" t="n"/>
      <c r="C201" s="4" t="n"/>
      <c r="D201" s="4" t="n"/>
      <c r="E201" s="5" t="n"/>
      <c r="F201" s="4" t="n"/>
      <c r="G201" s="4" t="n"/>
      <c r="H201" s="4" t="n"/>
      <c r="I201" s="14">
        <f>IF($A201="","",DATE(YEAR($A201),MONTH($A201),1))</f>
        <v/>
      </c>
    </row>
    <row r="202">
      <c r="A202" s="12" t="n"/>
      <c r="B202" s="4" t="n"/>
      <c r="C202" s="4" t="n"/>
      <c r="D202" s="4" t="n"/>
      <c r="E202" s="5" t="n"/>
      <c r="F202" s="4" t="n"/>
      <c r="G202" s="4" t="n"/>
      <c r="H202" s="4" t="n"/>
      <c r="I202" s="14">
        <f>IF($A202="","",DATE(YEAR($A202),MONTH($A202),1))</f>
        <v/>
      </c>
    </row>
    <row r="203">
      <c r="A203" s="12" t="n"/>
      <c r="B203" s="4" t="n"/>
      <c r="C203" s="4" t="n"/>
      <c r="D203" s="4" t="n"/>
      <c r="E203" s="5" t="n"/>
      <c r="F203" s="4" t="n"/>
      <c r="G203" s="4" t="n"/>
      <c r="H203" s="4" t="n"/>
      <c r="I203" s="14">
        <f>IF($A203="","",DATE(YEAR($A203),MONTH($A203),1))</f>
        <v/>
      </c>
    </row>
    <row r="204">
      <c r="A204" s="12" t="n"/>
      <c r="B204" s="4" t="n"/>
      <c r="C204" s="4" t="n"/>
      <c r="D204" s="4" t="n"/>
      <c r="E204" s="5" t="n"/>
      <c r="F204" s="4" t="n"/>
      <c r="G204" s="4" t="n"/>
      <c r="H204" s="4" t="n"/>
      <c r="I204" s="14">
        <f>IF($A204="","",DATE(YEAR($A204),MONTH($A204),1))</f>
        <v/>
      </c>
    </row>
    <row r="205">
      <c r="A205" s="12" t="n"/>
      <c r="B205" s="4" t="n"/>
      <c r="C205" s="4" t="n"/>
      <c r="D205" s="4" t="n"/>
      <c r="E205" s="5" t="n"/>
      <c r="F205" s="4" t="n"/>
      <c r="G205" s="4" t="n"/>
      <c r="H205" s="4" t="n"/>
      <c r="I205" s="14">
        <f>IF($A205="","",DATE(YEAR($A205),MONTH($A205),1))</f>
        <v/>
      </c>
    </row>
    <row r="206">
      <c r="A206" s="12" t="n"/>
      <c r="B206" s="4" t="n"/>
      <c r="C206" s="4" t="n"/>
      <c r="D206" s="4" t="n"/>
      <c r="E206" s="5" t="n"/>
      <c r="F206" s="4" t="n"/>
      <c r="G206" s="4" t="n"/>
      <c r="H206" s="4" t="n"/>
      <c r="I206" s="14">
        <f>IF($A206="","",DATE(YEAR($A206),MONTH($A206),1))</f>
        <v/>
      </c>
    </row>
    <row r="207">
      <c r="A207" s="12" t="n"/>
      <c r="B207" s="4" t="n"/>
      <c r="C207" s="4" t="n"/>
      <c r="D207" s="4" t="n"/>
      <c r="E207" s="5" t="n"/>
      <c r="F207" s="4" t="n"/>
      <c r="G207" s="4" t="n"/>
      <c r="H207" s="4" t="n"/>
      <c r="I207" s="14">
        <f>IF($A207="","",DATE(YEAR($A207),MONTH($A207),1))</f>
        <v/>
      </c>
    </row>
    <row r="208">
      <c r="A208" s="12" t="n"/>
      <c r="B208" s="4" t="n"/>
      <c r="C208" s="4" t="n"/>
      <c r="D208" s="4" t="n"/>
      <c r="E208" s="5" t="n"/>
      <c r="F208" s="4" t="n"/>
      <c r="G208" s="4" t="n"/>
      <c r="H208" s="4" t="n"/>
      <c r="I208" s="14">
        <f>IF($A208="","",DATE(YEAR($A208),MONTH($A208),1))</f>
        <v/>
      </c>
    </row>
    <row r="209">
      <c r="A209" s="12" t="n"/>
      <c r="B209" s="4" t="n"/>
      <c r="C209" s="4" t="n"/>
      <c r="D209" s="4" t="n"/>
      <c r="E209" s="5" t="n"/>
      <c r="F209" s="4" t="n"/>
      <c r="G209" s="4" t="n"/>
      <c r="H209" s="4" t="n"/>
      <c r="I209" s="14">
        <f>IF($A209="","",DATE(YEAR($A209),MONTH($A209),1))</f>
        <v/>
      </c>
    </row>
    <row r="210">
      <c r="A210" s="12" t="n"/>
      <c r="B210" s="4" t="n"/>
      <c r="C210" s="4" t="n"/>
      <c r="D210" s="4" t="n"/>
      <c r="E210" s="5" t="n"/>
      <c r="F210" s="4" t="n"/>
      <c r="G210" s="4" t="n"/>
      <c r="H210" s="4" t="n"/>
      <c r="I210" s="14">
        <f>IF($A210="","",DATE(YEAR($A210),MONTH($A210),1))</f>
        <v/>
      </c>
    </row>
    <row r="211">
      <c r="A211" s="12" t="n"/>
      <c r="B211" s="4" t="n"/>
      <c r="C211" s="4" t="n"/>
      <c r="D211" s="4" t="n"/>
      <c r="E211" s="5" t="n"/>
      <c r="F211" s="4" t="n"/>
      <c r="G211" s="4" t="n"/>
      <c r="H211" s="4" t="n"/>
      <c r="I211" s="14">
        <f>IF($A211="","",DATE(YEAR($A211),MONTH($A211),1))</f>
        <v/>
      </c>
    </row>
    <row r="212">
      <c r="A212" s="12" t="n"/>
      <c r="B212" s="4" t="n"/>
      <c r="C212" s="4" t="n"/>
      <c r="D212" s="4" t="n"/>
      <c r="E212" s="5" t="n"/>
      <c r="F212" s="4" t="n"/>
      <c r="G212" s="4" t="n"/>
      <c r="H212" s="4" t="n"/>
      <c r="I212" s="14">
        <f>IF($A212="","",DATE(YEAR($A212),MONTH($A212),1))</f>
        <v/>
      </c>
    </row>
    <row r="213">
      <c r="A213" s="12" t="n"/>
      <c r="B213" s="4" t="n"/>
      <c r="C213" s="4" t="n"/>
      <c r="D213" s="4" t="n"/>
      <c r="E213" s="5" t="n"/>
      <c r="F213" s="4" t="n"/>
      <c r="G213" s="4" t="n"/>
      <c r="H213" s="4" t="n"/>
      <c r="I213" s="14">
        <f>IF($A213="","",DATE(YEAR($A213),MONTH($A213),1))</f>
        <v/>
      </c>
    </row>
    <row r="214">
      <c r="A214" s="12" t="n"/>
      <c r="B214" s="4" t="n"/>
      <c r="C214" s="4" t="n"/>
      <c r="D214" s="4" t="n"/>
      <c r="E214" s="5" t="n"/>
      <c r="F214" s="4" t="n"/>
      <c r="G214" s="4" t="n"/>
      <c r="H214" s="4" t="n"/>
      <c r="I214" s="14">
        <f>IF($A214="","",DATE(YEAR($A214),MONTH($A214),1))</f>
        <v/>
      </c>
    </row>
    <row r="215">
      <c r="A215" s="12" t="n"/>
      <c r="B215" s="4" t="n"/>
      <c r="C215" s="4" t="n"/>
      <c r="D215" s="4" t="n"/>
      <c r="E215" s="5" t="n"/>
      <c r="F215" s="4" t="n"/>
      <c r="G215" s="4" t="n"/>
      <c r="H215" s="4" t="n"/>
      <c r="I215" s="14">
        <f>IF($A215="","",DATE(YEAR($A215),MONTH($A215),1))</f>
        <v/>
      </c>
    </row>
    <row r="216">
      <c r="A216" s="12" t="n"/>
      <c r="B216" s="4" t="n"/>
      <c r="C216" s="4" t="n"/>
      <c r="D216" s="4" t="n"/>
      <c r="E216" s="5" t="n"/>
      <c r="F216" s="4" t="n"/>
      <c r="G216" s="4" t="n"/>
      <c r="H216" s="4" t="n"/>
      <c r="I216" s="14">
        <f>IF($A216="","",DATE(YEAR($A216),MONTH($A216),1))</f>
        <v/>
      </c>
    </row>
    <row r="217">
      <c r="A217" s="12" t="n"/>
      <c r="B217" s="4" t="n"/>
      <c r="C217" s="4" t="n"/>
      <c r="D217" s="4" t="n"/>
      <c r="E217" s="5" t="n"/>
      <c r="F217" s="4" t="n"/>
      <c r="G217" s="4" t="n"/>
      <c r="H217" s="4" t="n"/>
      <c r="I217" s="14">
        <f>IF($A217="","",DATE(YEAR($A217),MONTH($A217),1))</f>
        <v/>
      </c>
    </row>
    <row r="218">
      <c r="A218" s="12" t="n"/>
      <c r="B218" s="4" t="n"/>
      <c r="C218" s="4" t="n"/>
      <c r="D218" s="4" t="n"/>
      <c r="E218" s="5" t="n"/>
      <c r="F218" s="4" t="n"/>
      <c r="G218" s="4" t="n"/>
      <c r="H218" s="4" t="n"/>
      <c r="I218" s="14">
        <f>IF($A218="","",DATE(YEAR($A218),MONTH($A218),1))</f>
        <v/>
      </c>
    </row>
    <row r="219">
      <c r="A219" s="12" t="n"/>
      <c r="B219" s="4" t="n"/>
      <c r="C219" s="4" t="n"/>
      <c r="D219" s="4" t="n"/>
      <c r="E219" s="5" t="n"/>
      <c r="F219" s="4" t="n"/>
      <c r="G219" s="4" t="n"/>
      <c r="H219" s="4" t="n"/>
      <c r="I219" s="14">
        <f>IF($A219="","",DATE(YEAR($A219),MONTH($A219),1))</f>
        <v/>
      </c>
    </row>
    <row r="220">
      <c r="A220" s="12" t="n"/>
      <c r="B220" s="4" t="n"/>
      <c r="C220" s="4" t="n"/>
      <c r="D220" s="4" t="n"/>
      <c r="E220" s="5" t="n"/>
      <c r="F220" s="4" t="n"/>
      <c r="G220" s="4" t="n"/>
      <c r="H220" s="4" t="n"/>
      <c r="I220" s="14">
        <f>IF($A220="","",DATE(YEAR($A220),MONTH($A220),1))</f>
        <v/>
      </c>
    </row>
    <row r="221">
      <c r="A221" s="12" t="n"/>
      <c r="B221" s="4" t="n"/>
      <c r="C221" s="4" t="n"/>
      <c r="D221" s="4" t="n"/>
      <c r="E221" s="5" t="n"/>
      <c r="F221" s="4" t="n"/>
      <c r="G221" s="4" t="n"/>
      <c r="H221" s="4" t="n"/>
      <c r="I221" s="14">
        <f>IF($A221="","",DATE(YEAR($A221),MONTH($A221),1))</f>
        <v/>
      </c>
    </row>
    <row r="222">
      <c r="A222" s="12" t="n"/>
      <c r="B222" s="4" t="n"/>
      <c r="C222" s="4" t="n"/>
      <c r="D222" s="4" t="n"/>
      <c r="E222" s="5" t="n"/>
      <c r="F222" s="4" t="n"/>
      <c r="G222" s="4" t="n"/>
      <c r="H222" s="4" t="n"/>
      <c r="I222" s="14">
        <f>IF($A222="","",DATE(YEAR($A222),MONTH($A222),1))</f>
        <v/>
      </c>
    </row>
    <row r="223">
      <c r="A223" s="12" t="n"/>
      <c r="B223" s="4" t="n"/>
      <c r="C223" s="4" t="n"/>
      <c r="D223" s="4" t="n"/>
      <c r="E223" s="5" t="n"/>
      <c r="F223" s="4" t="n"/>
      <c r="G223" s="4" t="n"/>
      <c r="H223" s="4" t="n"/>
      <c r="I223" s="14">
        <f>IF($A223="","",DATE(YEAR($A223),MONTH($A223),1))</f>
        <v/>
      </c>
    </row>
    <row r="224">
      <c r="A224" s="12" t="n"/>
      <c r="B224" s="4" t="n"/>
      <c r="C224" s="4" t="n"/>
      <c r="D224" s="4" t="n"/>
      <c r="E224" s="5" t="n"/>
      <c r="F224" s="4" t="n"/>
      <c r="G224" s="4" t="n"/>
      <c r="H224" s="4" t="n"/>
      <c r="I224" s="14">
        <f>IF($A224="","",DATE(YEAR($A224),MONTH($A224),1))</f>
        <v/>
      </c>
    </row>
    <row r="225">
      <c r="A225" s="12" t="n"/>
      <c r="B225" s="4" t="n"/>
      <c r="C225" s="4" t="n"/>
      <c r="D225" s="4" t="n"/>
      <c r="E225" s="5" t="n"/>
      <c r="F225" s="4" t="n"/>
      <c r="G225" s="4" t="n"/>
      <c r="H225" s="4" t="n"/>
      <c r="I225" s="14">
        <f>IF($A225="","",DATE(YEAR($A225),MONTH($A225),1))</f>
        <v/>
      </c>
    </row>
    <row r="226">
      <c r="A226" s="12" t="n"/>
      <c r="B226" s="4" t="n"/>
      <c r="C226" s="4" t="n"/>
      <c r="D226" s="4" t="n"/>
      <c r="E226" s="5" t="n"/>
      <c r="F226" s="4" t="n"/>
      <c r="G226" s="4" t="n"/>
      <c r="H226" s="4" t="n"/>
      <c r="I226" s="14">
        <f>IF($A226="","",DATE(YEAR($A226),MONTH($A226),1))</f>
        <v/>
      </c>
    </row>
    <row r="227">
      <c r="A227" s="12" t="n"/>
      <c r="B227" s="4" t="n"/>
      <c r="C227" s="4" t="n"/>
      <c r="D227" s="4" t="n"/>
      <c r="E227" s="5" t="n"/>
      <c r="F227" s="4" t="n"/>
      <c r="G227" s="4" t="n"/>
      <c r="H227" s="4" t="n"/>
      <c r="I227" s="14">
        <f>IF($A227="","",DATE(YEAR($A227),MONTH($A227),1))</f>
        <v/>
      </c>
    </row>
    <row r="228">
      <c r="A228" s="12" t="n"/>
      <c r="B228" s="4" t="n"/>
      <c r="C228" s="4" t="n"/>
      <c r="D228" s="4" t="n"/>
      <c r="E228" s="5" t="n"/>
      <c r="F228" s="4" t="n"/>
      <c r="G228" s="4" t="n"/>
      <c r="H228" s="4" t="n"/>
      <c r="I228" s="14">
        <f>IF($A228="","",DATE(YEAR($A228),MONTH($A228),1))</f>
        <v/>
      </c>
    </row>
    <row r="229">
      <c r="A229" s="12" t="n"/>
      <c r="B229" s="4" t="n"/>
      <c r="C229" s="4" t="n"/>
      <c r="D229" s="4" t="n"/>
      <c r="E229" s="5" t="n"/>
      <c r="F229" s="4" t="n"/>
      <c r="G229" s="4" t="n"/>
      <c r="H229" s="4" t="n"/>
      <c r="I229" s="14">
        <f>IF($A229="","",DATE(YEAR($A229),MONTH($A229),1))</f>
        <v/>
      </c>
    </row>
    <row r="230">
      <c r="A230" s="12" t="n"/>
      <c r="B230" s="4" t="n"/>
      <c r="C230" s="4" t="n"/>
      <c r="D230" s="4" t="n"/>
      <c r="E230" s="5" t="n"/>
      <c r="F230" s="4" t="n"/>
      <c r="G230" s="4" t="n"/>
      <c r="H230" s="4" t="n"/>
      <c r="I230" s="14">
        <f>IF($A230="","",DATE(YEAR($A230),MONTH($A230),1))</f>
        <v/>
      </c>
    </row>
    <row r="231">
      <c r="A231" s="12" t="n"/>
      <c r="B231" s="4" t="n"/>
      <c r="C231" s="4" t="n"/>
      <c r="D231" s="4" t="n"/>
      <c r="E231" s="5" t="n"/>
      <c r="F231" s="4" t="n"/>
      <c r="G231" s="4" t="n"/>
      <c r="H231" s="4" t="n"/>
      <c r="I231" s="14">
        <f>IF($A231="","",DATE(YEAR($A231),MONTH($A231),1))</f>
        <v/>
      </c>
    </row>
    <row r="232">
      <c r="A232" s="12" t="n"/>
      <c r="B232" s="4" t="n"/>
      <c r="C232" s="4" t="n"/>
      <c r="D232" s="4" t="n"/>
      <c r="E232" s="5" t="n"/>
      <c r="F232" s="4" t="n"/>
      <c r="G232" s="4" t="n"/>
      <c r="H232" s="4" t="n"/>
      <c r="I232" s="14">
        <f>IF($A232="","",DATE(YEAR($A232),MONTH($A232),1))</f>
        <v/>
      </c>
    </row>
    <row r="233">
      <c r="A233" s="12" t="n"/>
      <c r="B233" s="4" t="n"/>
      <c r="C233" s="4" t="n"/>
      <c r="D233" s="4" t="n"/>
      <c r="E233" s="5" t="n"/>
      <c r="F233" s="4" t="n"/>
      <c r="G233" s="4" t="n"/>
      <c r="H233" s="4" t="n"/>
      <c r="I233" s="14">
        <f>IF($A233="","",DATE(YEAR($A233),MONTH($A233),1))</f>
        <v/>
      </c>
    </row>
    <row r="234">
      <c r="A234" s="12" t="n"/>
      <c r="B234" s="4" t="n"/>
      <c r="C234" s="4" t="n"/>
      <c r="D234" s="4" t="n"/>
      <c r="E234" s="5" t="n"/>
      <c r="F234" s="4" t="n"/>
      <c r="G234" s="4" t="n"/>
      <c r="H234" s="4" t="n"/>
      <c r="I234" s="14">
        <f>IF($A234="","",DATE(YEAR($A234),MONTH($A234),1))</f>
        <v/>
      </c>
    </row>
    <row r="235">
      <c r="A235" s="12" t="n"/>
      <c r="B235" s="4" t="n"/>
      <c r="C235" s="4" t="n"/>
      <c r="D235" s="4" t="n"/>
      <c r="E235" s="5" t="n"/>
      <c r="F235" s="4" t="n"/>
      <c r="G235" s="4" t="n"/>
      <c r="H235" s="4" t="n"/>
      <c r="I235" s="14">
        <f>IF($A235="","",DATE(YEAR($A235),MONTH($A235),1))</f>
        <v/>
      </c>
    </row>
    <row r="236">
      <c r="A236" s="12" t="n"/>
      <c r="B236" s="4" t="n"/>
      <c r="C236" s="4" t="n"/>
      <c r="D236" s="4" t="n"/>
      <c r="E236" s="5" t="n"/>
      <c r="F236" s="4" t="n"/>
      <c r="G236" s="4" t="n"/>
      <c r="H236" s="4" t="n"/>
      <c r="I236" s="14">
        <f>IF($A236="","",DATE(YEAR($A236),MONTH($A236),1))</f>
        <v/>
      </c>
    </row>
    <row r="237">
      <c r="A237" s="12" t="n"/>
      <c r="B237" s="4" t="n"/>
      <c r="C237" s="4" t="n"/>
      <c r="D237" s="4" t="n"/>
      <c r="E237" s="5" t="n"/>
      <c r="F237" s="4" t="n"/>
      <c r="G237" s="4" t="n"/>
      <c r="H237" s="4" t="n"/>
      <c r="I237" s="14">
        <f>IF($A237="","",DATE(YEAR($A237),MONTH($A237),1))</f>
        <v/>
      </c>
    </row>
    <row r="238">
      <c r="A238" s="12" t="n"/>
      <c r="B238" s="4" t="n"/>
      <c r="C238" s="4" t="n"/>
      <c r="D238" s="4" t="n"/>
      <c r="E238" s="5" t="n"/>
      <c r="F238" s="4" t="n"/>
      <c r="G238" s="4" t="n"/>
      <c r="H238" s="4" t="n"/>
      <c r="I238" s="14">
        <f>IF($A238="","",DATE(YEAR($A238),MONTH($A238),1))</f>
        <v/>
      </c>
    </row>
    <row r="239">
      <c r="A239" s="12" t="n"/>
      <c r="B239" s="4" t="n"/>
      <c r="C239" s="4" t="n"/>
      <c r="D239" s="4" t="n"/>
      <c r="E239" s="5" t="n"/>
      <c r="F239" s="4" t="n"/>
      <c r="G239" s="4" t="n"/>
      <c r="H239" s="4" t="n"/>
      <c r="I239" s="14">
        <f>IF($A239="","",DATE(YEAR($A239),MONTH($A239),1))</f>
        <v/>
      </c>
    </row>
    <row r="240">
      <c r="A240" s="12" t="n"/>
      <c r="B240" s="4" t="n"/>
      <c r="C240" s="4" t="n"/>
      <c r="D240" s="4" t="n"/>
      <c r="E240" s="5" t="n"/>
      <c r="F240" s="4" t="n"/>
      <c r="G240" s="4" t="n"/>
      <c r="H240" s="4" t="n"/>
      <c r="I240" s="14">
        <f>IF($A240="","",DATE(YEAR($A240),MONTH($A240),1))</f>
        <v/>
      </c>
    </row>
    <row r="241">
      <c r="A241" s="12" t="n"/>
      <c r="B241" s="4" t="n"/>
      <c r="C241" s="4" t="n"/>
      <c r="D241" s="4" t="n"/>
      <c r="E241" s="5" t="n"/>
      <c r="F241" s="4" t="n"/>
      <c r="G241" s="4" t="n"/>
      <c r="H241" s="4" t="n"/>
      <c r="I241" s="14">
        <f>IF($A241="","",DATE(YEAR($A241),MONTH($A241),1))</f>
        <v/>
      </c>
    </row>
    <row r="242">
      <c r="A242" s="12" t="n"/>
      <c r="B242" s="4" t="n"/>
      <c r="C242" s="4" t="n"/>
      <c r="D242" s="4" t="n"/>
      <c r="E242" s="5" t="n"/>
      <c r="F242" s="4" t="n"/>
      <c r="G242" s="4" t="n"/>
      <c r="H242" s="4" t="n"/>
      <c r="I242" s="14">
        <f>IF($A242="","",DATE(YEAR($A242),MONTH($A242),1))</f>
        <v/>
      </c>
    </row>
    <row r="243">
      <c r="A243" s="12" t="n"/>
      <c r="B243" s="4" t="n"/>
      <c r="C243" s="4" t="n"/>
      <c r="D243" s="4" t="n"/>
      <c r="E243" s="5" t="n"/>
      <c r="F243" s="4" t="n"/>
      <c r="G243" s="4" t="n"/>
      <c r="H243" s="4" t="n"/>
      <c r="I243" s="14">
        <f>IF($A243="","",DATE(YEAR($A243),MONTH($A243),1))</f>
        <v/>
      </c>
    </row>
    <row r="244">
      <c r="A244" s="12" t="n"/>
      <c r="B244" s="4" t="n"/>
      <c r="C244" s="4" t="n"/>
      <c r="D244" s="4" t="n"/>
      <c r="E244" s="5" t="n"/>
      <c r="F244" s="4" t="n"/>
      <c r="G244" s="4" t="n"/>
      <c r="H244" s="4" t="n"/>
      <c r="I244" s="14">
        <f>IF($A244="","",DATE(YEAR($A244),MONTH($A244),1))</f>
        <v/>
      </c>
    </row>
    <row r="245">
      <c r="A245" s="12" t="n"/>
      <c r="B245" s="4" t="n"/>
      <c r="C245" s="4" t="n"/>
      <c r="D245" s="4" t="n"/>
      <c r="E245" s="5" t="n"/>
      <c r="F245" s="4" t="n"/>
      <c r="G245" s="4" t="n"/>
      <c r="H245" s="4" t="n"/>
      <c r="I245" s="14">
        <f>IF($A245="","",DATE(YEAR($A245),MONTH($A245),1))</f>
        <v/>
      </c>
    </row>
    <row r="246">
      <c r="A246" s="12" t="n"/>
      <c r="B246" s="4" t="n"/>
      <c r="C246" s="4" t="n"/>
      <c r="D246" s="4" t="n"/>
      <c r="E246" s="5" t="n"/>
      <c r="F246" s="4" t="n"/>
      <c r="G246" s="4" t="n"/>
      <c r="H246" s="4" t="n"/>
      <c r="I246" s="14">
        <f>IF($A246="","",DATE(YEAR($A246),MONTH($A246),1))</f>
        <v/>
      </c>
    </row>
    <row r="247">
      <c r="A247" s="12" t="n"/>
      <c r="B247" s="4" t="n"/>
      <c r="C247" s="4" t="n"/>
      <c r="D247" s="4" t="n"/>
      <c r="E247" s="5" t="n"/>
      <c r="F247" s="4" t="n"/>
      <c r="G247" s="4" t="n"/>
      <c r="H247" s="4" t="n"/>
      <c r="I247" s="14">
        <f>IF($A247="","",DATE(YEAR($A247),MONTH($A247),1))</f>
        <v/>
      </c>
    </row>
    <row r="248">
      <c r="A248" s="12" t="n"/>
      <c r="B248" s="4" t="n"/>
      <c r="C248" s="4" t="n"/>
      <c r="D248" s="4" t="n"/>
      <c r="E248" s="5" t="n"/>
      <c r="F248" s="4" t="n"/>
      <c r="G248" s="4" t="n"/>
      <c r="H248" s="4" t="n"/>
      <c r="I248" s="14">
        <f>IF($A248="","",DATE(YEAR($A248),MONTH($A248),1))</f>
        <v/>
      </c>
    </row>
    <row r="249">
      <c r="A249" s="12" t="n"/>
      <c r="B249" s="4" t="n"/>
      <c r="C249" s="4" t="n"/>
      <c r="D249" s="4" t="n"/>
      <c r="E249" s="5" t="n"/>
      <c r="F249" s="4" t="n"/>
      <c r="G249" s="4" t="n"/>
      <c r="H249" s="4" t="n"/>
      <c r="I249" s="14">
        <f>IF($A249="","",DATE(YEAR($A249),MONTH($A249),1))</f>
        <v/>
      </c>
    </row>
    <row r="250">
      <c r="A250" s="12" t="n"/>
      <c r="B250" s="4" t="n"/>
      <c r="C250" s="4" t="n"/>
      <c r="D250" s="4" t="n"/>
      <c r="E250" s="5" t="n"/>
      <c r="F250" s="4" t="n"/>
      <c r="G250" s="4" t="n"/>
      <c r="H250" s="4" t="n"/>
      <c r="I250" s="14">
        <f>IF($A250="","",DATE(YEAR($A250),MONTH($A250),1))</f>
        <v/>
      </c>
    </row>
    <row r="251">
      <c r="A251" s="12" t="n"/>
      <c r="B251" s="4" t="n"/>
      <c r="C251" s="4" t="n"/>
      <c r="D251" s="4" t="n"/>
      <c r="E251" s="5" t="n"/>
      <c r="F251" s="4" t="n"/>
      <c r="G251" s="4" t="n"/>
      <c r="H251" s="4" t="n"/>
      <c r="I251" s="14">
        <f>IF($A251="","",DATE(YEAR($A251),MONTH($A251),1))</f>
        <v/>
      </c>
    </row>
    <row r="252">
      <c r="A252" s="12" t="n"/>
      <c r="B252" s="4" t="n"/>
      <c r="C252" s="4" t="n"/>
      <c r="D252" s="4" t="n"/>
      <c r="E252" s="5" t="n"/>
      <c r="F252" s="4" t="n"/>
      <c r="G252" s="4" t="n"/>
      <c r="H252" s="4" t="n"/>
      <c r="I252" s="14">
        <f>IF($A252="","",DATE(YEAR($A252),MONTH($A252),1))</f>
        <v/>
      </c>
    </row>
    <row r="253">
      <c r="A253" s="12" t="n"/>
      <c r="B253" s="4" t="n"/>
      <c r="C253" s="4" t="n"/>
      <c r="D253" s="4" t="n"/>
      <c r="E253" s="5" t="n"/>
      <c r="F253" s="4" t="n"/>
      <c r="G253" s="4" t="n"/>
      <c r="H253" s="4" t="n"/>
      <c r="I253" s="14">
        <f>IF($A253="","",DATE(YEAR($A253),MONTH($A253),1))</f>
        <v/>
      </c>
    </row>
    <row r="254">
      <c r="A254" s="12" t="n"/>
      <c r="B254" s="4" t="n"/>
      <c r="C254" s="4" t="n"/>
      <c r="D254" s="4" t="n"/>
      <c r="E254" s="5" t="n"/>
      <c r="F254" s="4" t="n"/>
      <c r="G254" s="4" t="n"/>
      <c r="H254" s="4" t="n"/>
      <c r="I254" s="14">
        <f>IF($A254="","",DATE(YEAR($A254),MONTH($A254),1))</f>
        <v/>
      </c>
    </row>
    <row r="255">
      <c r="A255" s="12" t="n"/>
      <c r="B255" s="4" t="n"/>
      <c r="C255" s="4" t="n"/>
      <c r="D255" s="4" t="n"/>
      <c r="E255" s="5" t="n"/>
      <c r="F255" s="4" t="n"/>
      <c r="G255" s="4" t="n"/>
      <c r="H255" s="4" t="n"/>
      <c r="I255" s="14">
        <f>IF($A255="","",DATE(YEAR($A255),MONTH($A255),1))</f>
        <v/>
      </c>
    </row>
    <row r="256">
      <c r="A256" s="12" t="n"/>
      <c r="B256" s="4" t="n"/>
      <c r="C256" s="4" t="n"/>
      <c r="D256" s="4" t="n"/>
      <c r="E256" s="5" t="n"/>
      <c r="F256" s="4" t="n"/>
      <c r="G256" s="4" t="n"/>
      <c r="H256" s="4" t="n"/>
      <c r="I256" s="14">
        <f>IF($A256="","",DATE(YEAR($A256),MONTH($A256),1))</f>
        <v/>
      </c>
    </row>
    <row r="257">
      <c r="A257" s="12" t="n"/>
      <c r="B257" s="4" t="n"/>
      <c r="C257" s="4" t="n"/>
      <c r="D257" s="4" t="n"/>
      <c r="E257" s="5" t="n"/>
      <c r="F257" s="4" t="n"/>
      <c r="G257" s="4" t="n"/>
      <c r="H257" s="4" t="n"/>
      <c r="I257" s="14">
        <f>IF($A257="","",DATE(YEAR($A257),MONTH($A257),1))</f>
        <v/>
      </c>
    </row>
    <row r="258">
      <c r="A258" s="12" t="n"/>
      <c r="B258" s="4" t="n"/>
      <c r="C258" s="4" t="n"/>
      <c r="D258" s="4" t="n"/>
      <c r="E258" s="5" t="n"/>
      <c r="F258" s="4" t="n"/>
      <c r="G258" s="4" t="n"/>
      <c r="H258" s="4" t="n"/>
      <c r="I258" s="14">
        <f>IF($A258="","",DATE(YEAR($A258),MONTH($A258),1))</f>
        <v/>
      </c>
    </row>
    <row r="259">
      <c r="A259" s="12" t="n"/>
      <c r="B259" s="4" t="n"/>
      <c r="C259" s="4" t="n"/>
      <c r="D259" s="4" t="n"/>
      <c r="E259" s="5" t="n"/>
      <c r="F259" s="4" t="n"/>
      <c r="G259" s="4" t="n"/>
      <c r="H259" s="4" t="n"/>
      <c r="I259" s="14">
        <f>IF($A259="","",DATE(YEAR($A259),MONTH($A259),1))</f>
        <v/>
      </c>
    </row>
    <row r="260">
      <c r="A260" s="12" t="n"/>
      <c r="B260" s="4" t="n"/>
      <c r="C260" s="4" t="n"/>
      <c r="D260" s="4" t="n"/>
      <c r="E260" s="5" t="n"/>
      <c r="F260" s="4" t="n"/>
      <c r="G260" s="4" t="n"/>
      <c r="H260" s="4" t="n"/>
      <c r="I260" s="14">
        <f>IF($A260="","",DATE(YEAR($A260),MONTH($A260),1))</f>
        <v/>
      </c>
    </row>
    <row r="261">
      <c r="A261" s="12" t="n"/>
      <c r="B261" s="4" t="n"/>
      <c r="C261" s="4" t="n"/>
      <c r="D261" s="4" t="n"/>
      <c r="E261" s="5" t="n"/>
      <c r="F261" s="4" t="n"/>
      <c r="G261" s="4" t="n"/>
      <c r="H261" s="4" t="n"/>
      <c r="I261" s="14">
        <f>IF($A261="","",DATE(YEAR($A261),MONTH($A261),1))</f>
        <v/>
      </c>
    </row>
    <row r="262">
      <c r="A262" s="12" t="n"/>
      <c r="B262" s="4" t="n"/>
      <c r="C262" s="4" t="n"/>
      <c r="D262" s="4" t="n"/>
      <c r="E262" s="5" t="n"/>
      <c r="F262" s="4" t="n"/>
      <c r="G262" s="4" t="n"/>
      <c r="H262" s="4" t="n"/>
      <c r="I262" s="14">
        <f>IF($A262="","",DATE(YEAR($A262),MONTH($A262),1))</f>
        <v/>
      </c>
    </row>
    <row r="263">
      <c r="A263" s="12" t="n"/>
      <c r="B263" s="4" t="n"/>
      <c r="C263" s="4" t="n"/>
      <c r="D263" s="4" t="n"/>
      <c r="E263" s="5" t="n"/>
      <c r="F263" s="4" t="n"/>
      <c r="G263" s="4" t="n"/>
      <c r="H263" s="4" t="n"/>
      <c r="I263" s="14">
        <f>IF($A263="","",DATE(YEAR($A263),MONTH($A263),1))</f>
        <v/>
      </c>
    </row>
    <row r="264">
      <c r="A264" s="12" t="n"/>
      <c r="B264" s="4" t="n"/>
      <c r="C264" s="4" t="n"/>
      <c r="D264" s="4" t="n"/>
      <c r="E264" s="5" t="n"/>
      <c r="F264" s="4" t="n"/>
      <c r="G264" s="4" t="n"/>
      <c r="H264" s="4" t="n"/>
      <c r="I264" s="14">
        <f>IF($A264="","",DATE(YEAR($A264),MONTH($A264),1))</f>
        <v/>
      </c>
    </row>
    <row r="265">
      <c r="A265" s="12" t="n"/>
      <c r="B265" s="4" t="n"/>
      <c r="C265" s="4" t="n"/>
      <c r="D265" s="4" t="n"/>
      <c r="E265" s="5" t="n"/>
      <c r="F265" s="4" t="n"/>
      <c r="G265" s="4" t="n"/>
      <c r="H265" s="4" t="n"/>
      <c r="I265" s="14">
        <f>IF($A265="","",DATE(YEAR($A265),MONTH($A265),1))</f>
        <v/>
      </c>
    </row>
    <row r="266">
      <c r="A266" s="12" t="n"/>
      <c r="B266" s="4" t="n"/>
      <c r="C266" s="4" t="n"/>
      <c r="D266" s="4" t="n"/>
      <c r="E266" s="5" t="n"/>
      <c r="F266" s="4" t="n"/>
      <c r="G266" s="4" t="n"/>
      <c r="H266" s="4" t="n"/>
      <c r="I266" s="14">
        <f>IF($A266="","",DATE(YEAR($A266),MONTH($A266),1))</f>
        <v/>
      </c>
    </row>
    <row r="267">
      <c r="A267" s="12" t="n"/>
      <c r="B267" s="4" t="n"/>
      <c r="C267" s="4" t="n"/>
      <c r="D267" s="4" t="n"/>
      <c r="E267" s="5" t="n"/>
      <c r="F267" s="4" t="n"/>
      <c r="G267" s="4" t="n"/>
      <c r="H267" s="4" t="n"/>
      <c r="I267" s="14">
        <f>IF($A267="","",DATE(YEAR($A267),MONTH($A267),1))</f>
        <v/>
      </c>
    </row>
    <row r="268">
      <c r="A268" s="12" t="n"/>
      <c r="B268" s="4" t="n"/>
      <c r="C268" s="4" t="n"/>
      <c r="D268" s="4" t="n"/>
      <c r="E268" s="5" t="n"/>
      <c r="F268" s="4" t="n"/>
      <c r="G268" s="4" t="n"/>
      <c r="H268" s="4" t="n"/>
      <c r="I268" s="14">
        <f>IF($A268="","",DATE(YEAR($A268),MONTH($A268),1))</f>
        <v/>
      </c>
    </row>
    <row r="269">
      <c r="A269" s="12" t="n"/>
      <c r="B269" s="4" t="n"/>
      <c r="C269" s="4" t="n"/>
      <c r="D269" s="4" t="n"/>
      <c r="E269" s="5" t="n"/>
      <c r="F269" s="4" t="n"/>
      <c r="G269" s="4" t="n"/>
      <c r="H269" s="4" t="n"/>
      <c r="I269" s="14">
        <f>IF($A269="","",DATE(YEAR($A269),MONTH($A269),1))</f>
        <v/>
      </c>
    </row>
    <row r="270">
      <c r="A270" s="12" t="n"/>
      <c r="B270" s="4" t="n"/>
      <c r="C270" s="4" t="n"/>
      <c r="D270" s="4" t="n"/>
      <c r="E270" s="5" t="n"/>
      <c r="F270" s="4" t="n"/>
      <c r="G270" s="4" t="n"/>
      <c r="H270" s="4" t="n"/>
      <c r="I270" s="14">
        <f>IF($A270="","",DATE(YEAR($A270),MONTH($A270),1))</f>
        <v/>
      </c>
    </row>
    <row r="271">
      <c r="A271" s="12" t="n"/>
      <c r="B271" s="4" t="n"/>
      <c r="C271" s="4" t="n"/>
      <c r="D271" s="4" t="n"/>
      <c r="E271" s="5" t="n"/>
      <c r="F271" s="4" t="n"/>
      <c r="G271" s="4" t="n"/>
      <c r="H271" s="4" t="n"/>
      <c r="I271" s="14">
        <f>IF($A271="","",DATE(YEAR($A271),MONTH($A271),1))</f>
        <v/>
      </c>
    </row>
    <row r="272">
      <c r="A272" s="12" t="n"/>
      <c r="B272" s="4" t="n"/>
      <c r="C272" s="4" t="n"/>
      <c r="D272" s="4" t="n"/>
      <c r="E272" s="5" t="n"/>
      <c r="F272" s="4" t="n"/>
      <c r="G272" s="4" t="n"/>
      <c r="H272" s="4" t="n"/>
      <c r="I272" s="14">
        <f>IF($A272="","",DATE(YEAR($A272),MONTH($A272),1))</f>
        <v/>
      </c>
    </row>
    <row r="273">
      <c r="A273" s="12" t="n"/>
      <c r="B273" s="4" t="n"/>
      <c r="C273" s="4" t="n"/>
      <c r="D273" s="4" t="n"/>
      <c r="E273" s="5" t="n"/>
      <c r="F273" s="4" t="n"/>
      <c r="G273" s="4" t="n"/>
      <c r="H273" s="4" t="n"/>
      <c r="I273" s="14">
        <f>IF($A273="","",DATE(YEAR($A273),MONTH($A273),1))</f>
        <v/>
      </c>
    </row>
    <row r="274">
      <c r="A274" s="12" t="n"/>
      <c r="B274" s="4" t="n"/>
      <c r="C274" s="4" t="n"/>
      <c r="D274" s="4" t="n"/>
      <c r="E274" s="5" t="n"/>
      <c r="F274" s="4" t="n"/>
      <c r="G274" s="4" t="n"/>
      <c r="H274" s="4" t="n"/>
      <c r="I274" s="14">
        <f>IF($A274="","",DATE(YEAR($A274),MONTH($A274),1))</f>
        <v/>
      </c>
    </row>
    <row r="275">
      <c r="A275" s="12" t="n"/>
      <c r="B275" s="4" t="n"/>
      <c r="C275" s="4" t="n"/>
      <c r="D275" s="4" t="n"/>
      <c r="E275" s="5" t="n"/>
      <c r="F275" s="4" t="n"/>
      <c r="G275" s="4" t="n"/>
      <c r="H275" s="4" t="n"/>
      <c r="I275" s="14">
        <f>IF($A275="","",DATE(YEAR($A275),MONTH($A275),1))</f>
        <v/>
      </c>
    </row>
    <row r="276">
      <c r="A276" s="12" t="n"/>
      <c r="B276" s="4" t="n"/>
      <c r="C276" s="4" t="n"/>
      <c r="D276" s="4" t="n"/>
      <c r="E276" s="5" t="n"/>
      <c r="F276" s="4" t="n"/>
      <c r="G276" s="4" t="n"/>
      <c r="H276" s="4" t="n"/>
      <c r="I276" s="14">
        <f>IF($A276="","",DATE(YEAR($A276),MONTH($A276),1))</f>
        <v/>
      </c>
    </row>
    <row r="277">
      <c r="A277" s="12" t="n"/>
      <c r="B277" s="4" t="n"/>
      <c r="C277" s="4" t="n"/>
      <c r="D277" s="4" t="n"/>
      <c r="E277" s="5" t="n"/>
      <c r="F277" s="4" t="n"/>
      <c r="G277" s="4" t="n"/>
      <c r="H277" s="4" t="n"/>
      <c r="I277" s="14">
        <f>IF($A277="","",DATE(YEAR($A277),MONTH($A277),1))</f>
        <v/>
      </c>
    </row>
    <row r="278">
      <c r="A278" s="12" t="n"/>
      <c r="B278" s="4" t="n"/>
      <c r="C278" s="4" t="n"/>
      <c r="D278" s="4" t="n"/>
      <c r="E278" s="5" t="n"/>
      <c r="F278" s="4" t="n"/>
      <c r="G278" s="4" t="n"/>
      <c r="H278" s="4" t="n"/>
      <c r="I278" s="14">
        <f>IF($A278="","",DATE(YEAR($A278),MONTH($A278),1))</f>
        <v/>
      </c>
    </row>
    <row r="279">
      <c r="A279" s="12" t="n"/>
      <c r="B279" s="4" t="n"/>
      <c r="C279" s="4" t="n"/>
      <c r="D279" s="4" t="n"/>
      <c r="E279" s="5" t="n"/>
      <c r="F279" s="4" t="n"/>
      <c r="G279" s="4" t="n"/>
      <c r="H279" s="4" t="n"/>
      <c r="I279" s="14">
        <f>IF($A279="","",DATE(YEAR($A279),MONTH($A279),1))</f>
        <v/>
      </c>
    </row>
    <row r="280">
      <c r="A280" s="12" t="n"/>
      <c r="B280" s="4" t="n"/>
      <c r="C280" s="4" t="n"/>
      <c r="D280" s="4" t="n"/>
      <c r="E280" s="5" t="n"/>
      <c r="F280" s="4" t="n"/>
      <c r="G280" s="4" t="n"/>
      <c r="H280" s="4" t="n"/>
      <c r="I280" s="14">
        <f>IF($A280="","",DATE(YEAR($A280),MONTH($A280),1))</f>
        <v/>
      </c>
    </row>
    <row r="281">
      <c r="A281" s="12" t="n"/>
      <c r="B281" s="4" t="n"/>
      <c r="C281" s="4" t="n"/>
      <c r="D281" s="4" t="n"/>
      <c r="E281" s="5" t="n"/>
      <c r="F281" s="4" t="n"/>
      <c r="G281" s="4" t="n"/>
      <c r="H281" s="4" t="n"/>
      <c r="I281" s="14">
        <f>IF($A281="","",DATE(YEAR($A281),MONTH($A281),1))</f>
        <v/>
      </c>
    </row>
    <row r="282">
      <c r="A282" s="12" t="n"/>
      <c r="B282" s="4" t="n"/>
      <c r="C282" s="4" t="n"/>
      <c r="D282" s="4" t="n"/>
      <c r="E282" s="5" t="n"/>
      <c r="F282" s="4" t="n"/>
      <c r="G282" s="4" t="n"/>
      <c r="H282" s="4" t="n"/>
      <c r="I282" s="14">
        <f>IF($A282="","",DATE(YEAR($A282),MONTH($A282),1))</f>
        <v/>
      </c>
    </row>
    <row r="283">
      <c r="A283" s="12" t="n"/>
      <c r="B283" s="4" t="n"/>
      <c r="C283" s="4" t="n"/>
      <c r="D283" s="4" t="n"/>
      <c r="E283" s="5" t="n"/>
      <c r="F283" s="4" t="n"/>
      <c r="G283" s="4" t="n"/>
      <c r="H283" s="4" t="n"/>
      <c r="I283" s="14">
        <f>IF($A283="","",DATE(YEAR($A283),MONTH($A283),1))</f>
        <v/>
      </c>
    </row>
    <row r="284">
      <c r="A284" s="12" t="n"/>
      <c r="B284" s="4" t="n"/>
      <c r="C284" s="4" t="n"/>
      <c r="D284" s="4" t="n"/>
      <c r="E284" s="5" t="n"/>
      <c r="F284" s="4" t="n"/>
      <c r="G284" s="4" t="n"/>
      <c r="H284" s="4" t="n"/>
      <c r="I284" s="14">
        <f>IF($A284="","",DATE(YEAR($A284),MONTH($A284),1))</f>
        <v/>
      </c>
    </row>
    <row r="285">
      <c r="A285" s="12" t="n"/>
      <c r="B285" s="4" t="n"/>
      <c r="C285" s="4" t="n"/>
      <c r="D285" s="4" t="n"/>
      <c r="E285" s="5" t="n"/>
      <c r="F285" s="4" t="n"/>
      <c r="G285" s="4" t="n"/>
      <c r="H285" s="4" t="n"/>
      <c r="I285" s="14">
        <f>IF($A285="","",DATE(YEAR($A285),MONTH($A285),1))</f>
        <v/>
      </c>
    </row>
    <row r="286">
      <c r="A286" s="12" t="n"/>
      <c r="B286" s="4" t="n"/>
      <c r="C286" s="4" t="n"/>
      <c r="D286" s="4" t="n"/>
      <c r="E286" s="5" t="n"/>
      <c r="F286" s="4" t="n"/>
      <c r="G286" s="4" t="n"/>
      <c r="H286" s="4" t="n"/>
      <c r="I286" s="14">
        <f>IF($A286="","",DATE(YEAR($A286),MONTH($A286),1))</f>
        <v/>
      </c>
    </row>
    <row r="287">
      <c r="A287" s="12" t="n"/>
      <c r="B287" s="4" t="n"/>
      <c r="C287" s="4" t="n"/>
      <c r="D287" s="4" t="n"/>
      <c r="E287" s="5" t="n"/>
      <c r="F287" s="4" t="n"/>
      <c r="G287" s="4" t="n"/>
      <c r="H287" s="4" t="n"/>
      <c r="I287" s="14">
        <f>IF($A287="","",DATE(YEAR($A287),MONTH($A287),1))</f>
        <v/>
      </c>
    </row>
    <row r="288">
      <c r="A288" s="12" t="n"/>
      <c r="B288" s="4" t="n"/>
      <c r="C288" s="4" t="n"/>
      <c r="D288" s="4" t="n"/>
      <c r="E288" s="5" t="n"/>
      <c r="F288" s="4" t="n"/>
      <c r="G288" s="4" t="n"/>
      <c r="H288" s="4" t="n"/>
      <c r="I288" s="14">
        <f>IF($A288="","",DATE(YEAR($A288),MONTH($A288),1))</f>
        <v/>
      </c>
    </row>
    <row r="289">
      <c r="A289" s="12" t="n"/>
      <c r="B289" s="4" t="n"/>
      <c r="C289" s="4" t="n"/>
      <c r="D289" s="4" t="n"/>
      <c r="E289" s="5" t="n"/>
      <c r="F289" s="4" t="n"/>
      <c r="G289" s="4" t="n"/>
      <c r="H289" s="4" t="n"/>
      <c r="I289" s="14">
        <f>IF($A289="","",DATE(YEAR($A289),MONTH($A289),1))</f>
        <v/>
      </c>
    </row>
    <row r="290">
      <c r="A290" s="12" t="n"/>
      <c r="B290" s="4" t="n"/>
      <c r="C290" s="4" t="n"/>
      <c r="D290" s="4" t="n"/>
      <c r="E290" s="5" t="n"/>
      <c r="F290" s="4" t="n"/>
      <c r="G290" s="4" t="n"/>
      <c r="H290" s="4" t="n"/>
      <c r="I290" s="14">
        <f>IF($A290="","",DATE(YEAR($A290),MONTH($A290),1))</f>
        <v/>
      </c>
    </row>
    <row r="291">
      <c r="A291" s="12" t="n"/>
      <c r="B291" s="4" t="n"/>
      <c r="C291" s="4" t="n"/>
      <c r="D291" s="4" t="n"/>
      <c r="E291" s="5" t="n"/>
      <c r="F291" s="4" t="n"/>
      <c r="G291" s="4" t="n"/>
      <c r="H291" s="4" t="n"/>
      <c r="I291" s="14">
        <f>IF($A291="","",DATE(YEAR($A291),MONTH($A291),1))</f>
        <v/>
      </c>
    </row>
    <row r="292">
      <c r="A292" s="12" t="n"/>
      <c r="B292" s="4" t="n"/>
      <c r="C292" s="4" t="n"/>
      <c r="D292" s="4" t="n"/>
      <c r="E292" s="5" t="n"/>
      <c r="F292" s="4" t="n"/>
      <c r="G292" s="4" t="n"/>
      <c r="H292" s="4" t="n"/>
      <c r="I292" s="14">
        <f>IF($A292="","",DATE(YEAR($A292),MONTH($A292),1))</f>
        <v/>
      </c>
    </row>
    <row r="293">
      <c r="A293" s="12" t="n"/>
      <c r="B293" s="4" t="n"/>
      <c r="C293" s="4" t="n"/>
      <c r="D293" s="4" t="n"/>
      <c r="E293" s="5" t="n"/>
      <c r="F293" s="4" t="n"/>
      <c r="G293" s="4" t="n"/>
      <c r="H293" s="4" t="n"/>
      <c r="I293" s="14">
        <f>IF($A293="","",DATE(YEAR($A293),MONTH($A293),1))</f>
        <v/>
      </c>
    </row>
    <row r="294">
      <c r="A294" s="12" t="n"/>
      <c r="B294" s="4" t="n"/>
      <c r="C294" s="4" t="n"/>
      <c r="D294" s="4" t="n"/>
      <c r="E294" s="5" t="n"/>
      <c r="F294" s="4" t="n"/>
      <c r="G294" s="4" t="n"/>
      <c r="H294" s="4" t="n"/>
      <c r="I294" s="14">
        <f>IF($A294="","",DATE(YEAR($A294),MONTH($A294),1))</f>
        <v/>
      </c>
    </row>
    <row r="295">
      <c r="A295" s="12" t="n"/>
      <c r="B295" s="4" t="n"/>
      <c r="C295" s="4" t="n"/>
      <c r="D295" s="4" t="n"/>
      <c r="E295" s="5" t="n"/>
      <c r="F295" s="4" t="n"/>
      <c r="G295" s="4" t="n"/>
      <c r="H295" s="4" t="n"/>
      <c r="I295" s="14">
        <f>IF($A295="","",DATE(YEAR($A295),MONTH($A295),1))</f>
        <v/>
      </c>
    </row>
    <row r="296">
      <c r="A296" s="12" t="n"/>
      <c r="B296" s="4" t="n"/>
      <c r="C296" s="4" t="n"/>
      <c r="D296" s="4" t="n"/>
      <c r="E296" s="5" t="n"/>
      <c r="F296" s="4" t="n"/>
      <c r="G296" s="4" t="n"/>
      <c r="H296" s="4" t="n"/>
      <c r="I296" s="14">
        <f>IF($A296="","",DATE(YEAR($A296),MONTH($A296),1))</f>
        <v/>
      </c>
    </row>
    <row r="297">
      <c r="A297" s="12" t="n"/>
      <c r="B297" s="4" t="n"/>
      <c r="C297" s="4" t="n"/>
      <c r="D297" s="4" t="n"/>
      <c r="E297" s="5" t="n"/>
      <c r="F297" s="4" t="n"/>
      <c r="G297" s="4" t="n"/>
      <c r="H297" s="4" t="n"/>
      <c r="I297" s="14">
        <f>IF($A297="","",DATE(YEAR($A297),MONTH($A297),1))</f>
        <v/>
      </c>
    </row>
    <row r="298">
      <c r="A298" s="12" t="n"/>
      <c r="B298" s="4" t="n"/>
      <c r="C298" s="4" t="n"/>
      <c r="D298" s="4" t="n"/>
      <c r="E298" s="5" t="n"/>
      <c r="F298" s="4" t="n"/>
      <c r="G298" s="4" t="n"/>
      <c r="H298" s="4" t="n"/>
      <c r="I298" s="14">
        <f>IF($A298="","",DATE(YEAR($A298),MONTH($A298),1))</f>
        <v/>
      </c>
    </row>
    <row r="299">
      <c r="A299" s="12" t="n"/>
      <c r="B299" s="4" t="n"/>
      <c r="C299" s="4" t="n"/>
      <c r="D299" s="4" t="n"/>
      <c r="E299" s="5" t="n"/>
      <c r="F299" s="4" t="n"/>
      <c r="G299" s="4" t="n"/>
      <c r="H299" s="4" t="n"/>
      <c r="I299" s="14">
        <f>IF($A299="","",DATE(YEAR($A299),MONTH($A299),1))</f>
        <v/>
      </c>
    </row>
    <row r="300">
      <c r="A300" s="12" t="n"/>
      <c r="B300" s="4" t="n"/>
      <c r="C300" s="4" t="n"/>
      <c r="D300" s="4" t="n"/>
      <c r="E300" s="5" t="n"/>
      <c r="F300" s="4" t="n"/>
      <c r="G300" s="4" t="n"/>
      <c r="H300" s="4" t="n"/>
      <c r="I300" s="14">
        <f>IF($A300="","",DATE(YEAR($A300),MONTH($A300),1))</f>
        <v/>
      </c>
    </row>
    <row r="301">
      <c r="A301" s="12" t="n"/>
      <c r="B301" s="4" t="n"/>
      <c r="C301" s="4" t="n"/>
      <c r="D301" s="4" t="n"/>
      <c r="E301" s="5" t="n"/>
      <c r="F301" s="4" t="n"/>
      <c r="G301" s="4" t="n"/>
      <c r="H301" s="4" t="n"/>
      <c r="I301" s="14">
        <f>IF($A301="","",DATE(YEAR($A301),MONTH($A301),1))</f>
        <v/>
      </c>
    </row>
    <row r="302">
      <c r="A302" s="12" t="n"/>
      <c r="B302" s="4" t="n"/>
      <c r="C302" s="4" t="n"/>
      <c r="D302" s="4" t="n"/>
      <c r="E302" s="5" t="n"/>
      <c r="F302" s="4" t="n"/>
      <c r="G302" s="4" t="n"/>
      <c r="H302" s="4" t="n"/>
      <c r="I302" s="14">
        <f>IF($A302="","",DATE(YEAR($A302),MONTH($A302),1))</f>
        <v/>
      </c>
    </row>
    <row r="303">
      <c r="A303" s="12" t="n"/>
      <c r="B303" s="4" t="n"/>
      <c r="C303" s="4" t="n"/>
      <c r="D303" s="4" t="n"/>
      <c r="E303" s="5" t="n"/>
      <c r="F303" s="4" t="n"/>
      <c r="G303" s="4" t="n"/>
      <c r="H303" s="4" t="n"/>
      <c r="I303" s="14">
        <f>IF($A303="","",DATE(YEAR($A303),MONTH($A303),1))</f>
        <v/>
      </c>
    </row>
    <row r="304">
      <c r="A304" s="12" t="n"/>
      <c r="B304" s="4" t="n"/>
      <c r="C304" s="4" t="n"/>
      <c r="D304" s="4" t="n"/>
      <c r="E304" s="5" t="n"/>
      <c r="F304" s="4" t="n"/>
      <c r="G304" s="4" t="n"/>
      <c r="H304" s="4" t="n"/>
      <c r="I304" s="14">
        <f>IF($A304="","",DATE(YEAR($A304),MONTH($A304),1))</f>
        <v/>
      </c>
    </row>
    <row r="305">
      <c r="A305" s="12" t="n"/>
      <c r="B305" s="4" t="n"/>
      <c r="C305" s="4" t="n"/>
      <c r="D305" s="4" t="n"/>
      <c r="E305" s="5" t="n"/>
      <c r="F305" s="4" t="n"/>
      <c r="G305" s="4" t="n"/>
      <c r="H305" s="4" t="n"/>
      <c r="I305" s="14">
        <f>IF($A305="","",DATE(YEAR($A305),MONTH($A305),1))</f>
        <v/>
      </c>
    </row>
    <row r="306">
      <c r="A306" s="12" t="n"/>
      <c r="B306" s="4" t="n"/>
      <c r="C306" s="4" t="n"/>
      <c r="D306" s="4" t="n"/>
      <c r="E306" s="5" t="n"/>
      <c r="F306" s="4" t="n"/>
      <c r="G306" s="4" t="n"/>
      <c r="H306" s="4" t="n"/>
      <c r="I306" s="14">
        <f>IF($A306="","",DATE(YEAR($A306),MONTH($A306),1))</f>
        <v/>
      </c>
    </row>
    <row r="307">
      <c r="A307" s="12" t="n"/>
      <c r="B307" s="4" t="n"/>
      <c r="C307" s="4" t="n"/>
      <c r="D307" s="4" t="n"/>
      <c r="E307" s="5" t="n"/>
      <c r="F307" s="4" t="n"/>
      <c r="G307" s="4" t="n"/>
      <c r="H307" s="4" t="n"/>
      <c r="I307" s="14">
        <f>IF($A307="","",DATE(YEAR($A307),MONTH($A307),1))</f>
        <v/>
      </c>
    </row>
    <row r="308">
      <c r="A308" s="12" t="n"/>
      <c r="B308" s="4" t="n"/>
      <c r="C308" s="4" t="n"/>
      <c r="D308" s="4" t="n"/>
      <c r="E308" s="5" t="n"/>
      <c r="F308" s="4" t="n"/>
      <c r="G308" s="4" t="n"/>
      <c r="H308" s="4" t="n"/>
      <c r="I308" s="14">
        <f>IF($A308="","",DATE(YEAR($A308),MONTH($A308),1))</f>
        <v/>
      </c>
    </row>
    <row r="309">
      <c r="A309" s="12" t="n"/>
      <c r="B309" s="4" t="n"/>
      <c r="C309" s="4" t="n"/>
      <c r="D309" s="4" t="n"/>
      <c r="E309" s="5" t="n"/>
      <c r="F309" s="4" t="n"/>
      <c r="G309" s="4" t="n"/>
      <c r="H309" s="4" t="n"/>
      <c r="I309" s="14">
        <f>IF($A309="","",DATE(YEAR($A309),MONTH($A309),1))</f>
        <v/>
      </c>
    </row>
    <row r="310">
      <c r="A310" s="12" t="n"/>
      <c r="B310" s="4" t="n"/>
      <c r="C310" s="4" t="n"/>
      <c r="D310" s="4" t="n"/>
      <c r="E310" s="5" t="n"/>
      <c r="F310" s="4" t="n"/>
      <c r="G310" s="4" t="n"/>
      <c r="H310" s="4" t="n"/>
      <c r="I310" s="14">
        <f>IF($A310="","",DATE(YEAR($A310),MONTH($A310),1))</f>
        <v/>
      </c>
    </row>
    <row r="311">
      <c r="A311" s="12" t="n"/>
      <c r="B311" s="4" t="n"/>
      <c r="C311" s="4" t="n"/>
      <c r="D311" s="4" t="n"/>
      <c r="E311" s="5" t="n"/>
      <c r="F311" s="4" t="n"/>
      <c r="G311" s="4" t="n"/>
      <c r="H311" s="4" t="n"/>
      <c r="I311" s="14">
        <f>IF($A311="","",DATE(YEAR($A311),MONTH($A311),1))</f>
        <v/>
      </c>
    </row>
    <row r="312">
      <c r="A312" s="12" t="n"/>
      <c r="B312" s="4" t="n"/>
      <c r="C312" s="4" t="n"/>
      <c r="D312" s="4" t="n"/>
      <c r="E312" s="5" t="n"/>
      <c r="F312" s="4" t="n"/>
      <c r="G312" s="4" t="n"/>
      <c r="H312" s="4" t="n"/>
      <c r="I312" s="14">
        <f>IF($A312="","",DATE(YEAR($A312),MONTH($A312),1))</f>
        <v/>
      </c>
    </row>
    <row r="313">
      <c r="A313" s="12" t="n"/>
      <c r="B313" s="4" t="n"/>
      <c r="C313" s="4" t="n"/>
      <c r="D313" s="4" t="n"/>
      <c r="E313" s="5" t="n"/>
      <c r="F313" s="4" t="n"/>
      <c r="G313" s="4" t="n"/>
      <c r="H313" s="4" t="n"/>
      <c r="I313" s="14">
        <f>IF($A313="","",DATE(YEAR($A313),MONTH($A313),1))</f>
        <v/>
      </c>
    </row>
    <row r="314">
      <c r="A314" s="12" t="n"/>
      <c r="B314" s="4" t="n"/>
      <c r="C314" s="4" t="n"/>
      <c r="D314" s="4" t="n"/>
      <c r="E314" s="5" t="n"/>
      <c r="F314" s="4" t="n"/>
      <c r="G314" s="4" t="n"/>
      <c r="H314" s="4" t="n"/>
      <c r="I314" s="14">
        <f>IF($A314="","",DATE(YEAR($A314),MONTH($A314),1))</f>
        <v/>
      </c>
    </row>
    <row r="315">
      <c r="A315" s="12" t="n"/>
      <c r="B315" s="4" t="n"/>
      <c r="C315" s="4" t="n"/>
      <c r="D315" s="4" t="n"/>
      <c r="E315" s="5" t="n"/>
      <c r="F315" s="4" t="n"/>
      <c r="G315" s="4" t="n"/>
      <c r="H315" s="4" t="n"/>
      <c r="I315" s="14">
        <f>IF($A315="","",DATE(YEAR($A315),MONTH($A315),1))</f>
        <v/>
      </c>
    </row>
    <row r="316">
      <c r="A316" s="12" t="n"/>
      <c r="B316" s="4" t="n"/>
      <c r="C316" s="4" t="n"/>
      <c r="D316" s="4" t="n"/>
      <c r="E316" s="5" t="n"/>
      <c r="F316" s="4" t="n"/>
      <c r="G316" s="4" t="n"/>
      <c r="H316" s="4" t="n"/>
      <c r="I316" s="14">
        <f>IF($A316="","",DATE(YEAR($A316),MONTH($A316),1))</f>
        <v/>
      </c>
    </row>
    <row r="317">
      <c r="A317" s="12" t="n"/>
      <c r="B317" s="4" t="n"/>
      <c r="C317" s="4" t="n"/>
      <c r="D317" s="4" t="n"/>
      <c r="E317" s="5" t="n"/>
      <c r="F317" s="4" t="n"/>
      <c r="G317" s="4" t="n"/>
      <c r="H317" s="4" t="n"/>
      <c r="I317" s="14">
        <f>IF($A317="","",DATE(YEAR($A317),MONTH($A317),1))</f>
        <v/>
      </c>
    </row>
    <row r="318">
      <c r="A318" s="12" t="n"/>
      <c r="B318" s="4" t="n"/>
      <c r="C318" s="4" t="n"/>
      <c r="D318" s="4" t="n"/>
      <c r="E318" s="5" t="n"/>
      <c r="F318" s="4" t="n"/>
      <c r="G318" s="4" t="n"/>
      <c r="H318" s="4" t="n"/>
      <c r="I318" s="14">
        <f>IF($A318="","",DATE(YEAR($A318),MONTH($A318),1))</f>
        <v/>
      </c>
    </row>
    <row r="319">
      <c r="A319" s="12" t="n"/>
      <c r="B319" s="4" t="n"/>
      <c r="C319" s="4" t="n"/>
      <c r="D319" s="4" t="n"/>
      <c r="E319" s="5" t="n"/>
      <c r="F319" s="4" t="n"/>
      <c r="G319" s="4" t="n"/>
      <c r="H319" s="4" t="n"/>
      <c r="I319" s="14">
        <f>IF($A319="","",DATE(YEAR($A319),MONTH($A319),1))</f>
        <v/>
      </c>
    </row>
    <row r="320">
      <c r="A320" s="12" t="n"/>
      <c r="B320" s="4" t="n"/>
      <c r="C320" s="4" t="n"/>
      <c r="D320" s="4" t="n"/>
      <c r="E320" s="5" t="n"/>
      <c r="F320" s="4" t="n"/>
      <c r="G320" s="4" t="n"/>
      <c r="H320" s="4" t="n"/>
      <c r="I320" s="14">
        <f>IF($A320="","",DATE(YEAR($A320),MONTH($A320),1))</f>
        <v/>
      </c>
    </row>
    <row r="321">
      <c r="A321" s="12" t="n"/>
      <c r="B321" s="4" t="n"/>
      <c r="C321" s="4" t="n"/>
      <c r="D321" s="4" t="n"/>
      <c r="E321" s="5" t="n"/>
      <c r="F321" s="4" t="n"/>
      <c r="G321" s="4" t="n"/>
      <c r="H321" s="4" t="n"/>
      <c r="I321" s="14">
        <f>IF($A321="","",DATE(YEAR($A321),MONTH($A321),1))</f>
        <v/>
      </c>
    </row>
    <row r="322">
      <c r="A322" s="12" t="n"/>
      <c r="B322" s="4" t="n"/>
      <c r="C322" s="4" t="n"/>
      <c r="D322" s="4" t="n"/>
      <c r="E322" s="5" t="n"/>
      <c r="F322" s="4" t="n"/>
      <c r="G322" s="4" t="n"/>
      <c r="H322" s="4" t="n"/>
      <c r="I322" s="14">
        <f>IF($A322="","",DATE(YEAR($A322),MONTH($A322),1))</f>
        <v/>
      </c>
    </row>
    <row r="323">
      <c r="A323" s="12" t="n"/>
      <c r="B323" s="4" t="n"/>
      <c r="C323" s="4" t="n"/>
      <c r="D323" s="4" t="n"/>
      <c r="E323" s="5" t="n"/>
      <c r="F323" s="4" t="n"/>
      <c r="G323" s="4" t="n"/>
      <c r="H323" s="4" t="n"/>
      <c r="I323" s="14">
        <f>IF($A323="","",DATE(YEAR($A323),MONTH($A323),1))</f>
        <v/>
      </c>
    </row>
    <row r="324">
      <c r="A324" s="12" t="n"/>
      <c r="B324" s="4" t="n"/>
      <c r="C324" s="4" t="n"/>
      <c r="D324" s="4" t="n"/>
      <c r="E324" s="5" t="n"/>
      <c r="F324" s="4" t="n"/>
      <c r="G324" s="4" t="n"/>
      <c r="H324" s="4" t="n"/>
      <c r="I324" s="14">
        <f>IF($A324="","",DATE(YEAR($A324),MONTH($A324),1))</f>
        <v/>
      </c>
    </row>
    <row r="325">
      <c r="A325" s="12" t="n"/>
      <c r="B325" s="4" t="n"/>
      <c r="C325" s="4" t="n"/>
      <c r="D325" s="4" t="n"/>
      <c r="E325" s="5" t="n"/>
      <c r="F325" s="4" t="n"/>
      <c r="G325" s="4" t="n"/>
      <c r="H325" s="4" t="n"/>
      <c r="I325" s="14">
        <f>IF($A325="","",DATE(YEAR($A325),MONTH($A325),1))</f>
        <v/>
      </c>
    </row>
    <row r="326">
      <c r="A326" s="12" t="n"/>
      <c r="B326" s="4" t="n"/>
      <c r="C326" s="4" t="n"/>
      <c r="D326" s="4" t="n"/>
      <c r="E326" s="5" t="n"/>
      <c r="F326" s="4" t="n"/>
      <c r="G326" s="4" t="n"/>
      <c r="H326" s="4" t="n"/>
      <c r="I326" s="14">
        <f>IF($A326="","",DATE(YEAR($A326),MONTH($A326),1))</f>
        <v/>
      </c>
    </row>
    <row r="327">
      <c r="A327" s="12" t="n"/>
      <c r="B327" s="4" t="n"/>
      <c r="C327" s="4" t="n"/>
      <c r="D327" s="4" t="n"/>
      <c r="E327" s="5" t="n"/>
      <c r="F327" s="4" t="n"/>
      <c r="G327" s="4" t="n"/>
      <c r="H327" s="4" t="n"/>
      <c r="I327" s="14">
        <f>IF($A327="","",DATE(YEAR($A327),MONTH($A327),1))</f>
        <v/>
      </c>
    </row>
    <row r="328">
      <c r="A328" s="12" t="n"/>
      <c r="B328" s="4" t="n"/>
      <c r="C328" s="4" t="n"/>
      <c r="D328" s="4" t="n"/>
      <c r="E328" s="5" t="n"/>
      <c r="F328" s="4" t="n"/>
      <c r="G328" s="4" t="n"/>
      <c r="H328" s="4" t="n"/>
      <c r="I328" s="14">
        <f>IF($A328="","",DATE(YEAR($A328),MONTH($A328),1))</f>
        <v/>
      </c>
    </row>
    <row r="329">
      <c r="A329" s="12" t="n"/>
      <c r="B329" s="4" t="n"/>
      <c r="C329" s="4" t="n"/>
      <c r="D329" s="4" t="n"/>
      <c r="E329" s="5" t="n"/>
      <c r="F329" s="4" t="n"/>
      <c r="G329" s="4" t="n"/>
      <c r="H329" s="4" t="n"/>
      <c r="I329" s="14">
        <f>IF($A329="","",DATE(YEAR($A329),MONTH($A329),1))</f>
        <v/>
      </c>
    </row>
    <row r="330">
      <c r="A330" s="12" t="n"/>
      <c r="B330" s="4" t="n"/>
      <c r="C330" s="4" t="n"/>
      <c r="D330" s="4" t="n"/>
      <c r="E330" s="5" t="n"/>
      <c r="F330" s="4" t="n"/>
      <c r="G330" s="4" t="n"/>
      <c r="H330" s="4" t="n"/>
      <c r="I330" s="14">
        <f>IF($A330="","",DATE(YEAR($A330),MONTH($A330),1))</f>
        <v/>
      </c>
    </row>
    <row r="331">
      <c r="A331" s="12" t="n"/>
      <c r="B331" s="4" t="n"/>
      <c r="C331" s="4" t="n"/>
      <c r="D331" s="4" t="n"/>
      <c r="E331" s="5" t="n"/>
      <c r="F331" s="4" t="n"/>
      <c r="G331" s="4" t="n"/>
      <c r="H331" s="4" t="n"/>
      <c r="I331" s="14">
        <f>IF($A331="","",DATE(YEAR($A331),MONTH($A331),1))</f>
        <v/>
      </c>
    </row>
    <row r="332">
      <c r="A332" s="12" t="n"/>
      <c r="B332" s="4" t="n"/>
      <c r="C332" s="4" t="n"/>
      <c r="D332" s="4" t="n"/>
      <c r="E332" s="5" t="n"/>
      <c r="F332" s="4" t="n"/>
      <c r="G332" s="4" t="n"/>
      <c r="H332" s="4" t="n"/>
      <c r="I332" s="14">
        <f>IF($A332="","",DATE(YEAR($A332),MONTH($A332),1))</f>
        <v/>
      </c>
    </row>
    <row r="333">
      <c r="A333" s="12" t="n"/>
      <c r="B333" s="4" t="n"/>
      <c r="C333" s="4" t="n"/>
      <c r="D333" s="4" t="n"/>
      <c r="E333" s="5" t="n"/>
      <c r="F333" s="4" t="n"/>
      <c r="G333" s="4" t="n"/>
      <c r="H333" s="4" t="n"/>
      <c r="I333" s="14">
        <f>IF($A333="","",DATE(YEAR($A333),MONTH($A333),1))</f>
        <v/>
      </c>
    </row>
    <row r="334">
      <c r="A334" s="12" t="n"/>
      <c r="B334" s="4" t="n"/>
      <c r="C334" s="4" t="n"/>
      <c r="D334" s="4" t="n"/>
      <c r="E334" s="5" t="n"/>
      <c r="F334" s="4" t="n"/>
      <c r="G334" s="4" t="n"/>
      <c r="H334" s="4" t="n"/>
      <c r="I334" s="14">
        <f>IF($A334="","",DATE(YEAR($A334),MONTH($A334),1))</f>
        <v/>
      </c>
    </row>
    <row r="335">
      <c r="A335" s="12" t="n"/>
      <c r="B335" s="4" t="n"/>
      <c r="C335" s="4" t="n"/>
      <c r="D335" s="4" t="n"/>
      <c r="E335" s="5" t="n"/>
      <c r="F335" s="4" t="n"/>
      <c r="G335" s="4" t="n"/>
      <c r="H335" s="4" t="n"/>
      <c r="I335" s="14">
        <f>IF($A335="","",DATE(YEAR($A335),MONTH($A335),1))</f>
        <v/>
      </c>
    </row>
    <row r="336">
      <c r="A336" s="12" t="n"/>
      <c r="B336" s="4" t="n"/>
      <c r="C336" s="4" t="n"/>
      <c r="D336" s="4" t="n"/>
      <c r="E336" s="5" t="n"/>
      <c r="F336" s="4" t="n"/>
      <c r="G336" s="4" t="n"/>
      <c r="H336" s="4" t="n"/>
      <c r="I336" s="14">
        <f>IF($A336="","",DATE(YEAR($A336),MONTH($A336),1))</f>
        <v/>
      </c>
    </row>
    <row r="337">
      <c r="A337" s="12" t="n"/>
      <c r="B337" s="4" t="n"/>
      <c r="C337" s="4" t="n"/>
      <c r="D337" s="4" t="n"/>
      <c r="E337" s="5" t="n"/>
      <c r="F337" s="4" t="n"/>
      <c r="G337" s="4" t="n"/>
      <c r="H337" s="4" t="n"/>
      <c r="I337" s="14">
        <f>IF($A337="","",DATE(YEAR($A337),MONTH($A337),1))</f>
        <v/>
      </c>
    </row>
    <row r="338">
      <c r="A338" s="12" t="n"/>
      <c r="B338" s="4" t="n"/>
      <c r="C338" s="4" t="n"/>
      <c r="D338" s="4" t="n"/>
      <c r="E338" s="5" t="n"/>
      <c r="F338" s="4" t="n"/>
      <c r="G338" s="4" t="n"/>
      <c r="H338" s="4" t="n"/>
      <c r="I338" s="14">
        <f>IF($A338="","",DATE(YEAR($A338),MONTH($A338),1))</f>
        <v/>
      </c>
    </row>
    <row r="339">
      <c r="A339" s="12" t="n"/>
      <c r="B339" s="4" t="n"/>
      <c r="C339" s="4" t="n"/>
      <c r="D339" s="4" t="n"/>
      <c r="E339" s="5" t="n"/>
      <c r="F339" s="4" t="n"/>
      <c r="G339" s="4" t="n"/>
      <c r="H339" s="4" t="n"/>
      <c r="I339" s="14">
        <f>IF($A339="","",DATE(YEAR($A339),MONTH($A339),1))</f>
        <v/>
      </c>
    </row>
    <row r="340">
      <c r="A340" s="12" t="n"/>
      <c r="B340" s="4" t="n"/>
      <c r="C340" s="4" t="n"/>
      <c r="D340" s="4" t="n"/>
      <c r="E340" s="5" t="n"/>
      <c r="F340" s="4" t="n"/>
      <c r="G340" s="4" t="n"/>
      <c r="H340" s="4" t="n"/>
      <c r="I340" s="14">
        <f>IF($A340="","",DATE(YEAR($A340),MONTH($A340),1))</f>
        <v/>
      </c>
    </row>
    <row r="341">
      <c r="A341" s="12" t="n"/>
      <c r="B341" s="4" t="n"/>
      <c r="C341" s="4" t="n"/>
      <c r="D341" s="4" t="n"/>
      <c r="E341" s="5" t="n"/>
      <c r="F341" s="4" t="n"/>
      <c r="G341" s="4" t="n"/>
      <c r="H341" s="4" t="n"/>
      <c r="I341" s="14">
        <f>IF($A341="","",DATE(YEAR($A341),MONTH($A341),1))</f>
        <v/>
      </c>
    </row>
    <row r="342">
      <c r="A342" s="12" t="n"/>
      <c r="B342" s="4" t="n"/>
      <c r="C342" s="4" t="n"/>
      <c r="D342" s="4" t="n"/>
      <c r="E342" s="5" t="n"/>
      <c r="F342" s="4" t="n"/>
      <c r="G342" s="4" t="n"/>
      <c r="H342" s="4" t="n"/>
      <c r="I342" s="14">
        <f>IF($A342="","",DATE(YEAR($A342),MONTH($A342),1))</f>
        <v/>
      </c>
    </row>
    <row r="343">
      <c r="A343" s="12" t="n"/>
      <c r="B343" s="4" t="n"/>
      <c r="C343" s="4" t="n"/>
      <c r="D343" s="4" t="n"/>
      <c r="E343" s="5" t="n"/>
      <c r="F343" s="4" t="n"/>
      <c r="G343" s="4" t="n"/>
      <c r="H343" s="4" t="n"/>
      <c r="I343" s="14">
        <f>IF($A343="","",DATE(YEAR($A343),MONTH($A343),1))</f>
        <v/>
      </c>
    </row>
    <row r="344">
      <c r="A344" s="12" t="n"/>
      <c r="B344" s="4" t="n"/>
      <c r="C344" s="4" t="n"/>
      <c r="D344" s="4" t="n"/>
      <c r="E344" s="5" t="n"/>
      <c r="F344" s="4" t="n"/>
      <c r="G344" s="4" t="n"/>
      <c r="H344" s="4" t="n"/>
      <c r="I344" s="14">
        <f>IF($A344="","",DATE(YEAR($A344),MONTH($A344),1))</f>
        <v/>
      </c>
    </row>
    <row r="345">
      <c r="A345" s="12" t="n"/>
      <c r="B345" s="4" t="n"/>
      <c r="C345" s="4" t="n"/>
      <c r="D345" s="4" t="n"/>
      <c r="E345" s="5" t="n"/>
      <c r="F345" s="4" t="n"/>
      <c r="G345" s="4" t="n"/>
      <c r="H345" s="4" t="n"/>
      <c r="I345" s="14">
        <f>IF($A345="","",DATE(YEAR($A345),MONTH($A345),1))</f>
        <v/>
      </c>
    </row>
    <row r="346">
      <c r="A346" s="12" t="n"/>
      <c r="B346" s="4" t="n"/>
      <c r="C346" s="4" t="n"/>
      <c r="D346" s="4" t="n"/>
      <c r="E346" s="5" t="n"/>
      <c r="F346" s="4" t="n"/>
      <c r="G346" s="4" t="n"/>
      <c r="H346" s="4" t="n"/>
      <c r="I346" s="14">
        <f>IF($A346="","",DATE(YEAR($A346),MONTH($A346),1))</f>
        <v/>
      </c>
    </row>
    <row r="347">
      <c r="A347" s="12" t="n"/>
      <c r="B347" s="4" t="n"/>
      <c r="C347" s="4" t="n"/>
      <c r="D347" s="4" t="n"/>
      <c r="E347" s="5" t="n"/>
      <c r="F347" s="4" t="n"/>
      <c r="G347" s="4" t="n"/>
      <c r="H347" s="4" t="n"/>
      <c r="I347" s="14">
        <f>IF($A347="","",DATE(YEAR($A347),MONTH($A347),1))</f>
        <v/>
      </c>
    </row>
    <row r="348">
      <c r="A348" s="12" t="n"/>
      <c r="B348" s="4" t="n"/>
      <c r="C348" s="4" t="n"/>
      <c r="D348" s="4" t="n"/>
      <c r="E348" s="5" t="n"/>
      <c r="F348" s="4" t="n"/>
      <c r="G348" s="4" t="n"/>
      <c r="H348" s="4" t="n"/>
      <c r="I348" s="14">
        <f>IF($A348="","",DATE(YEAR($A348),MONTH($A348),1))</f>
        <v/>
      </c>
    </row>
    <row r="349">
      <c r="A349" s="12" t="n"/>
      <c r="B349" s="4" t="n"/>
      <c r="C349" s="4" t="n"/>
      <c r="D349" s="4" t="n"/>
      <c r="E349" s="5" t="n"/>
      <c r="F349" s="4" t="n"/>
      <c r="G349" s="4" t="n"/>
      <c r="H349" s="4" t="n"/>
      <c r="I349" s="14">
        <f>IF($A349="","",DATE(YEAR($A349),MONTH($A349),1))</f>
        <v/>
      </c>
    </row>
    <row r="350">
      <c r="A350" s="12" t="n"/>
      <c r="B350" s="4" t="n"/>
      <c r="C350" s="4" t="n"/>
      <c r="D350" s="4" t="n"/>
      <c r="E350" s="5" t="n"/>
      <c r="F350" s="4" t="n"/>
      <c r="G350" s="4" t="n"/>
      <c r="H350" s="4" t="n"/>
      <c r="I350" s="14">
        <f>IF($A350="","",DATE(YEAR($A350),MONTH($A350),1))</f>
        <v/>
      </c>
    </row>
    <row r="351">
      <c r="A351" s="12" t="n"/>
      <c r="B351" s="4" t="n"/>
      <c r="C351" s="4" t="n"/>
      <c r="D351" s="4" t="n"/>
      <c r="E351" s="5" t="n"/>
      <c r="F351" s="4" t="n"/>
      <c r="G351" s="4" t="n"/>
      <c r="H351" s="4" t="n"/>
      <c r="I351" s="14">
        <f>IF($A351="","",DATE(YEAR($A351),MONTH($A351),1))</f>
        <v/>
      </c>
    </row>
    <row r="352">
      <c r="A352" s="12" t="n"/>
      <c r="B352" s="4" t="n"/>
      <c r="C352" s="4" t="n"/>
      <c r="D352" s="4" t="n"/>
      <c r="E352" s="5" t="n"/>
      <c r="F352" s="4" t="n"/>
      <c r="G352" s="4" t="n"/>
      <c r="H352" s="4" t="n"/>
      <c r="I352" s="14">
        <f>IF($A352="","",DATE(YEAR($A352),MONTH($A352),1))</f>
        <v/>
      </c>
    </row>
    <row r="353">
      <c r="A353" s="12" t="n"/>
      <c r="B353" s="4" t="n"/>
      <c r="C353" s="4" t="n"/>
      <c r="D353" s="4" t="n"/>
      <c r="E353" s="5" t="n"/>
      <c r="F353" s="4" t="n"/>
      <c r="G353" s="4" t="n"/>
      <c r="H353" s="4" t="n"/>
      <c r="I353" s="14">
        <f>IF($A353="","",DATE(YEAR($A353),MONTH($A353),1))</f>
        <v/>
      </c>
    </row>
    <row r="354">
      <c r="A354" s="12" t="n"/>
      <c r="B354" s="4" t="n"/>
      <c r="C354" s="4" t="n"/>
      <c r="D354" s="4" t="n"/>
      <c r="E354" s="5" t="n"/>
      <c r="F354" s="4" t="n"/>
      <c r="G354" s="4" t="n"/>
      <c r="H354" s="4" t="n"/>
      <c r="I354" s="14">
        <f>IF($A354="","",DATE(YEAR($A354),MONTH($A354),1))</f>
        <v/>
      </c>
    </row>
    <row r="355">
      <c r="A355" s="12" t="n"/>
      <c r="B355" s="4" t="n"/>
      <c r="C355" s="4" t="n"/>
      <c r="D355" s="4" t="n"/>
      <c r="E355" s="5" t="n"/>
      <c r="F355" s="4" t="n"/>
      <c r="G355" s="4" t="n"/>
      <c r="H355" s="4" t="n"/>
      <c r="I355" s="14">
        <f>IF($A355="","",DATE(YEAR($A355),MONTH($A355),1))</f>
        <v/>
      </c>
    </row>
    <row r="356">
      <c r="A356" s="12" t="n"/>
      <c r="B356" s="4" t="n"/>
      <c r="C356" s="4" t="n"/>
      <c r="D356" s="4" t="n"/>
      <c r="E356" s="5" t="n"/>
      <c r="F356" s="4" t="n"/>
      <c r="G356" s="4" t="n"/>
      <c r="H356" s="4" t="n"/>
      <c r="I356" s="14">
        <f>IF($A356="","",DATE(YEAR($A356),MONTH($A356),1))</f>
        <v/>
      </c>
    </row>
    <row r="357">
      <c r="A357" s="12" t="n"/>
      <c r="B357" s="4" t="n"/>
      <c r="C357" s="4" t="n"/>
      <c r="D357" s="4" t="n"/>
      <c r="E357" s="5" t="n"/>
      <c r="F357" s="4" t="n"/>
      <c r="G357" s="4" t="n"/>
      <c r="H357" s="4" t="n"/>
      <c r="I357" s="14">
        <f>IF($A357="","",DATE(YEAR($A357),MONTH($A357),1))</f>
        <v/>
      </c>
    </row>
    <row r="358">
      <c r="A358" s="12" t="n"/>
      <c r="B358" s="4" t="n"/>
      <c r="C358" s="4" t="n"/>
      <c r="D358" s="4" t="n"/>
      <c r="E358" s="5" t="n"/>
      <c r="F358" s="4" t="n"/>
      <c r="G358" s="4" t="n"/>
      <c r="H358" s="4" t="n"/>
      <c r="I358" s="14">
        <f>IF($A358="","",DATE(YEAR($A358),MONTH($A358),1))</f>
        <v/>
      </c>
    </row>
    <row r="359">
      <c r="A359" s="12" t="n"/>
      <c r="B359" s="4" t="n"/>
      <c r="C359" s="4" t="n"/>
      <c r="D359" s="4" t="n"/>
      <c r="E359" s="5" t="n"/>
      <c r="F359" s="4" t="n"/>
      <c r="G359" s="4" t="n"/>
      <c r="H359" s="4" t="n"/>
      <c r="I359" s="14">
        <f>IF($A359="","",DATE(YEAR($A359),MONTH($A359),1))</f>
        <v/>
      </c>
    </row>
    <row r="360">
      <c r="A360" s="12" t="n"/>
      <c r="B360" s="4" t="n"/>
      <c r="C360" s="4" t="n"/>
      <c r="D360" s="4" t="n"/>
      <c r="E360" s="5" t="n"/>
      <c r="F360" s="4" t="n"/>
      <c r="G360" s="4" t="n"/>
      <c r="H360" s="4" t="n"/>
      <c r="I360" s="14">
        <f>IF($A360="","",DATE(YEAR($A360),MONTH($A360),1))</f>
        <v/>
      </c>
    </row>
    <row r="361">
      <c r="A361" s="12" t="n"/>
      <c r="B361" s="4" t="n"/>
      <c r="C361" s="4" t="n"/>
      <c r="D361" s="4" t="n"/>
      <c r="E361" s="5" t="n"/>
      <c r="F361" s="4" t="n"/>
      <c r="G361" s="4" t="n"/>
      <c r="H361" s="4" t="n"/>
      <c r="I361" s="14">
        <f>IF($A361="","",DATE(YEAR($A361),MONTH($A361),1))</f>
        <v/>
      </c>
    </row>
    <row r="362">
      <c r="A362" s="12" t="n"/>
      <c r="B362" s="4" t="n"/>
      <c r="C362" s="4" t="n"/>
      <c r="D362" s="4" t="n"/>
      <c r="E362" s="5" t="n"/>
      <c r="F362" s="4" t="n"/>
      <c r="G362" s="4" t="n"/>
      <c r="H362" s="4" t="n"/>
      <c r="I362" s="14">
        <f>IF($A362="","",DATE(YEAR($A362),MONTH($A362),1))</f>
        <v/>
      </c>
    </row>
    <row r="363">
      <c r="A363" s="12" t="n"/>
      <c r="B363" s="4" t="n"/>
      <c r="C363" s="4" t="n"/>
      <c r="D363" s="4" t="n"/>
      <c r="E363" s="5" t="n"/>
      <c r="F363" s="4" t="n"/>
      <c r="G363" s="4" t="n"/>
      <c r="H363" s="4" t="n"/>
      <c r="I363" s="14">
        <f>IF($A363="","",DATE(YEAR($A363),MONTH($A363),1))</f>
        <v/>
      </c>
    </row>
    <row r="364">
      <c r="A364" s="12" t="n"/>
      <c r="B364" s="4" t="n"/>
      <c r="C364" s="4" t="n"/>
      <c r="D364" s="4" t="n"/>
      <c r="E364" s="5" t="n"/>
      <c r="F364" s="4" t="n"/>
      <c r="G364" s="4" t="n"/>
      <c r="H364" s="4" t="n"/>
      <c r="I364" s="14">
        <f>IF($A364="","",DATE(YEAR($A364),MONTH($A364),1))</f>
        <v/>
      </c>
    </row>
    <row r="365">
      <c r="A365" s="12" t="n"/>
      <c r="B365" s="4" t="n"/>
      <c r="C365" s="4" t="n"/>
      <c r="D365" s="4" t="n"/>
      <c r="E365" s="5" t="n"/>
      <c r="F365" s="4" t="n"/>
      <c r="G365" s="4" t="n"/>
      <c r="H365" s="4" t="n"/>
      <c r="I365" s="14">
        <f>IF($A365="","",DATE(YEAR($A365),MONTH($A365),1))</f>
        <v/>
      </c>
    </row>
    <row r="366">
      <c r="A366" s="12" t="n"/>
      <c r="B366" s="4" t="n"/>
      <c r="C366" s="4" t="n"/>
      <c r="D366" s="4" t="n"/>
      <c r="E366" s="5" t="n"/>
      <c r="F366" s="4" t="n"/>
      <c r="G366" s="4" t="n"/>
      <c r="H366" s="4" t="n"/>
      <c r="I366" s="14">
        <f>IF($A366="","",DATE(YEAR($A366),MONTH($A366),1))</f>
        <v/>
      </c>
    </row>
    <row r="367">
      <c r="A367" s="12" t="n"/>
      <c r="B367" s="4" t="n"/>
      <c r="C367" s="4" t="n"/>
      <c r="D367" s="4" t="n"/>
      <c r="E367" s="5" t="n"/>
      <c r="F367" s="4" t="n"/>
      <c r="G367" s="4" t="n"/>
      <c r="H367" s="4" t="n"/>
      <c r="I367" s="14">
        <f>IF($A367="","",DATE(YEAR($A367),MONTH($A367),1))</f>
        <v/>
      </c>
    </row>
    <row r="368">
      <c r="A368" s="12" t="n"/>
      <c r="B368" s="4" t="n"/>
      <c r="C368" s="4" t="n"/>
      <c r="D368" s="4" t="n"/>
      <c r="E368" s="5" t="n"/>
      <c r="F368" s="4" t="n"/>
      <c r="G368" s="4" t="n"/>
      <c r="H368" s="4" t="n"/>
      <c r="I368" s="14">
        <f>IF($A368="","",DATE(YEAR($A368),MONTH($A368),1))</f>
        <v/>
      </c>
    </row>
    <row r="369">
      <c r="A369" s="12" t="n"/>
      <c r="B369" s="4" t="n"/>
      <c r="C369" s="4" t="n"/>
      <c r="D369" s="4" t="n"/>
      <c r="E369" s="5" t="n"/>
      <c r="F369" s="4" t="n"/>
      <c r="G369" s="4" t="n"/>
      <c r="H369" s="4" t="n"/>
      <c r="I369" s="14">
        <f>IF($A369="","",DATE(YEAR($A369),MONTH($A369),1))</f>
        <v/>
      </c>
    </row>
    <row r="370">
      <c r="A370" s="12" t="n"/>
      <c r="B370" s="4" t="n"/>
      <c r="C370" s="4" t="n"/>
      <c r="D370" s="4" t="n"/>
      <c r="E370" s="5" t="n"/>
      <c r="F370" s="4" t="n"/>
      <c r="G370" s="4" t="n"/>
      <c r="H370" s="4" t="n"/>
      <c r="I370" s="14">
        <f>IF($A370="","",DATE(YEAR($A370),MONTH($A370),1))</f>
        <v/>
      </c>
    </row>
    <row r="371">
      <c r="A371" s="12" t="n"/>
      <c r="B371" s="4" t="n"/>
      <c r="C371" s="4" t="n"/>
      <c r="D371" s="4" t="n"/>
      <c r="E371" s="5" t="n"/>
      <c r="F371" s="4" t="n"/>
      <c r="G371" s="4" t="n"/>
      <c r="H371" s="4" t="n"/>
      <c r="I371" s="14">
        <f>IF($A371="","",DATE(YEAR($A371),MONTH($A371),1))</f>
        <v/>
      </c>
    </row>
    <row r="372">
      <c r="A372" s="12" t="n"/>
      <c r="B372" s="4" t="n"/>
      <c r="C372" s="4" t="n"/>
      <c r="D372" s="4" t="n"/>
      <c r="E372" s="5" t="n"/>
      <c r="F372" s="4" t="n"/>
      <c r="G372" s="4" t="n"/>
      <c r="H372" s="4" t="n"/>
      <c r="I372" s="14">
        <f>IF($A372="","",DATE(YEAR($A372),MONTH($A372),1))</f>
        <v/>
      </c>
    </row>
    <row r="373">
      <c r="A373" s="12" t="n"/>
      <c r="B373" s="4" t="n"/>
      <c r="C373" s="4" t="n"/>
      <c r="D373" s="4" t="n"/>
      <c r="E373" s="5" t="n"/>
      <c r="F373" s="4" t="n"/>
      <c r="G373" s="4" t="n"/>
      <c r="H373" s="4" t="n"/>
      <c r="I373" s="14">
        <f>IF($A373="","",DATE(YEAR($A373),MONTH($A373),1))</f>
        <v/>
      </c>
    </row>
    <row r="374">
      <c r="A374" s="12" t="n"/>
      <c r="B374" s="4" t="n"/>
      <c r="C374" s="4" t="n"/>
      <c r="D374" s="4" t="n"/>
      <c r="E374" s="5" t="n"/>
      <c r="F374" s="4" t="n"/>
      <c r="G374" s="4" t="n"/>
      <c r="H374" s="4" t="n"/>
      <c r="I374" s="14">
        <f>IF($A374="","",DATE(YEAR($A374),MONTH($A374),1))</f>
        <v/>
      </c>
    </row>
    <row r="375">
      <c r="A375" s="12" t="n"/>
      <c r="B375" s="4" t="n"/>
      <c r="C375" s="4" t="n"/>
      <c r="D375" s="4" t="n"/>
      <c r="E375" s="5" t="n"/>
      <c r="F375" s="4" t="n"/>
      <c r="G375" s="4" t="n"/>
      <c r="H375" s="4" t="n"/>
      <c r="I375" s="14">
        <f>IF($A375="","",DATE(YEAR($A375),MONTH($A375),1))</f>
        <v/>
      </c>
    </row>
    <row r="376">
      <c r="A376" s="12" t="n"/>
      <c r="B376" s="4" t="n"/>
      <c r="C376" s="4" t="n"/>
      <c r="D376" s="4" t="n"/>
      <c r="E376" s="5" t="n"/>
      <c r="F376" s="4" t="n"/>
      <c r="G376" s="4" t="n"/>
      <c r="H376" s="4" t="n"/>
      <c r="I376" s="14">
        <f>IF($A376="","",DATE(YEAR($A376),MONTH($A376),1))</f>
        <v/>
      </c>
    </row>
    <row r="377">
      <c r="A377" s="12" t="n"/>
      <c r="B377" s="4" t="n"/>
      <c r="C377" s="4" t="n"/>
      <c r="D377" s="4" t="n"/>
      <c r="E377" s="5" t="n"/>
      <c r="F377" s="4" t="n"/>
      <c r="G377" s="4" t="n"/>
      <c r="H377" s="4" t="n"/>
      <c r="I377" s="14">
        <f>IF($A377="","",DATE(YEAR($A377),MONTH($A377),1))</f>
        <v/>
      </c>
    </row>
    <row r="378">
      <c r="A378" s="12" t="n"/>
      <c r="B378" s="4" t="n"/>
      <c r="C378" s="4" t="n"/>
      <c r="D378" s="4" t="n"/>
      <c r="E378" s="5" t="n"/>
      <c r="F378" s="4" t="n"/>
      <c r="G378" s="4" t="n"/>
      <c r="H378" s="4" t="n"/>
      <c r="I378" s="14">
        <f>IF($A378="","",DATE(YEAR($A378),MONTH($A378),1))</f>
        <v/>
      </c>
    </row>
    <row r="379">
      <c r="A379" s="12" t="n"/>
      <c r="B379" s="4" t="n"/>
      <c r="C379" s="4" t="n"/>
      <c r="D379" s="4" t="n"/>
      <c r="E379" s="5" t="n"/>
      <c r="F379" s="4" t="n"/>
      <c r="G379" s="4" t="n"/>
      <c r="H379" s="4" t="n"/>
      <c r="I379" s="14">
        <f>IF($A379="","",DATE(YEAR($A379),MONTH($A379),1))</f>
        <v/>
      </c>
    </row>
    <row r="380">
      <c r="A380" s="12" t="n"/>
      <c r="B380" s="4" t="n"/>
      <c r="C380" s="4" t="n"/>
      <c r="D380" s="4" t="n"/>
      <c r="E380" s="5" t="n"/>
      <c r="F380" s="4" t="n"/>
      <c r="G380" s="4" t="n"/>
      <c r="H380" s="4" t="n"/>
      <c r="I380" s="14">
        <f>IF($A380="","",DATE(YEAR($A380),MONTH($A380),1))</f>
        <v/>
      </c>
    </row>
    <row r="381">
      <c r="A381" s="12" t="n"/>
      <c r="B381" s="4" t="n"/>
      <c r="C381" s="4" t="n"/>
      <c r="D381" s="4" t="n"/>
      <c r="E381" s="5" t="n"/>
      <c r="F381" s="4" t="n"/>
      <c r="G381" s="4" t="n"/>
      <c r="H381" s="4" t="n"/>
      <c r="I381" s="14">
        <f>IF($A381="","",DATE(YEAR($A381),MONTH($A381),1))</f>
        <v/>
      </c>
    </row>
    <row r="382">
      <c r="A382" s="12" t="n"/>
      <c r="B382" s="4" t="n"/>
      <c r="C382" s="4" t="n"/>
      <c r="D382" s="4" t="n"/>
      <c r="E382" s="5" t="n"/>
      <c r="F382" s="4" t="n"/>
      <c r="G382" s="4" t="n"/>
      <c r="H382" s="4" t="n"/>
      <c r="I382" s="14">
        <f>IF($A382="","",DATE(YEAR($A382),MONTH($A382),1))</f>
        <v/>
      </c>
    </row>
    <row r="383">
      <c r="A383" s="12" t="n"/>
      <c r="B383" s="4" t="n"/>
      <c r="C383" s="4" t="n"/>
      <c r="D383" s="4" t="n"/>
      <c r="E383" s="5" t="n"/>
      <c r="F383" s="4" t="n"/>
      <c r="G383" s="4" t="n"/>
      <c r="H383" s="4" t="n"/>
      <c r="I383" s="14">
        <f>IF($A383="","",DATE(YEAR($A383),MONTH($A383),1))</f>
        <v/>
      </c>
    </row>
    <row r="384">
      <c r="A384" s="12" t="n"/>
      <c r="B384" s="4" t="n"/>
      <c r="C384" s="4" t="n"/>
      <c r="D384" s="4" t="n"/>
      <c r="E384" s="5" t="n"/>
      <c r="F384" s="4" t="n"/>
      <c r="G384" s="4" t="n"/>
      <c r="H384" s="4" t="n"/>
      <c r="I384" s="14">
        <f>IF($A384="","",DATE(YEAR($A384),MONTH($A384),1))</f>
        <v/>
      </c>
    </row>
    <row r="385">
      <c r="A385" s="12" t="n"/>
      <c r="B385" s="4" t="n"/>
      <c r="C385" s="4" t="n"/>
      <c r="D385" s="4" t="n"/>
      <c r="E385" s="5" t="n"/>
      <c r="F385" s="4" t="n"/>
      <c r="G385" s="4" t="n"/>
      <c r="H385" s="4" t="n"/>
      <c r="I385" s="14">
        <f>IF($A385="","",DATE(YEAR($A385),MONTH($A385),1))</f>
        <v/>
      </c>
    </row>
    <row r="386">
      <c r="A386" s="12" t="n"/>
      <c r="B386" s="4" t="n"/>
      <c r="C386" s="4" t="n"/>
      <c r="D386" s="4" t="n"/>
      <c r="E386" s="5" t="n"/>
      <c r="F386" s="4" t="n"/>
      <c r="G386" s="4" t="n"/>
      <c r="H386" s="4" t="n"/>
      <c r="I386" s="14">
        <f>IF($A386="","",DATE(YEAR($A386),MONTH($A386),1))</f>
        <v/>
      </c>
    </row>
    <row r="387">
      <c r="A387" s="12" t="n"/>
      <c r="B387" s="4" t="n"/>
      <c r="C387" s="4" t="n"/>
      <c r="D387" s="4" t="n"/>
      <c r="E387" s="5" t="n"/>
      <c r="F387" s="4" t="n"/>
      <c r="G387" s="4" t="n"/>
      <c r="H387" s="4" t="n"/>
      <c r="I387" s="14">
        <f>IF($A387="","",DATE(YEAR($A387),MONTH($A387),1))</f>
        <v/>
      </c>
    </row>
    <row r="388">
      <c r="A388" s="12" t="n"/>
      <c r="B388" s="4" t="n"/>
      <c r="C388" s="4" t="n"/>
      <c r="D388" s="4" t="n"/>
      <c r="E388" s="5" t="n"/>
      <c r="F388" s="4" t="n"/>
      <c r="G388" s="4" t="n"/>
      <c r="H388" s="4" t="n"/>
      <c r="I388" s="14">
        <f>IF($A388="","",DATE(YEAR($A388),MONTH($A388),1))</f>
        <v/>
      </c>
    </row>
    <row r="389">
      <c r="A389" s="12" t="n"/>
      <c r="B389" s="4" t="n"/>
      <c r="C389" s="4" t="n"/>
      <c r="D389" s="4" t="n"/>
      <c r="E389" s="5" t="n"/>
      <c r="F389" s="4" t="n"/>
      <c r="G389" s="4" t="n"/>
      <c r="H389" s="4" t="n"/>
      <c r="I389" s="14">
        <f>IF($A389="","",DATE(YEAR($A389),MONTH($A389),1))</f>
        <v/>
      </c>
    </row>
    <row r="390">
      <c r="A390" s="12" t="n"/>
      <c r="B390" s="4" t="n"/>
      <c r="C390" s="4" t="n"/>
      <c r="D390" s="4" t="n"/>
      <c r="E390" s="5" t="n"/>
      <c r="F390" s="4" t="n"/>
      <c r="G390" s="4" t="n"/>
      <c r="H390" s="4" t="n"/>
      <c r="I390" s="14">
        <f>IF($A390="","",DATE(YEAR($A390),MONTH($A390),1))</f>
        <v/>
      </c>
    </row>
    <row r="391">
      <c r="A391" s="12" t="n"/>
      <c r="B391" s="4" t="n"/>
      <c r="C391" s="4" t="n"/>
      <c r="D391" s="4" t="n"/>
      <c r="E391" s="5" t="n"/>
      <c r="F391" s="4" t="n"/>
      <c r="G391" s="4" t="n"/>
      <c r="H391" s="4" t="n"/>
      <c r="I391" s="14">
        <f>IF($A391="","",DATE(YEAR($A391),MONTH($A391),1))</f>
        <v/>
      </c>
    </row>
    <row r="392">
      <c r="A392" s="12" t="n"/>
      <c r="B392" s="4" t="n"/>
      <c r="C392" s="4" t="n"/>
      <c r="D392" s="4" t="n"/>
      <c r="E392" s="5" t="n"/>
      <c r="F392" s="4" t="n"/>
      <c r="G392" s="4" t="n"/>
      <c r="H392" s="4" t="n"/>
      <c r="I392" s="14">
        <f>IF($A392="","",DATE(YEAR($A392),MONTH($A392),1))</f>
        <v/>
      </c>
    </row>
    <row r="393">
      <c r="A393" s="12" t="n"/>
      <c r="B393" s="4" t="n"/>
      <c r="C393" s="4" t="n"/>
      <c r="D393" s="4" t="n"/>
      <c r="E393" s="5" t="n"/>
      <c r="F393" s="4" t="n"/>
      <c r="G393" s="4" t="n"/>
      <c r="H393" s="4" t="n"/>
      <c r="I393" s="14">
        <f>IF($A393="","",DATE(YEAR($A393),MONTH($A393),1))</f>
        <v/>
      </c>
    </row>
    <row r="394">
      <c r="A394" s="12" t="n"/>
      <c r="B394" s="4" t="n"/>
      <c r="C394" s="4" t="n"/>
      <c r="D394" s="4" t="n"/>
      <c r="E394" s="5" t="n"/>
      <c r="F394" s="4" t="n"/>
      <c r="G394" s="4" t="n"/>
      <c r="H394" s="4" t="n"/>
      <c r="I394" s="14">
        <f>IF($A394="","",DATE(YEAR($A394),MONTH($A394),1))</f>
        <v/>
      </c>
    </row>
    <row r="395">
      <c r="A395" s="12" t="n"/>
      <c r="B395" s="4" t="n"/>
      <c r="C395" s="4" t="n"/>
      <c r="D395" s="4" t="n"/>
      <c r="E395" s="5" t="n"/>
      <c r="F395" s="4" t="n"/>
      <c r="G395" s="4" t="n"/>
      <c r="H395" s="4" t="n"/>
      <c r="I395" s="14">
        <f>IF($A395="","",DATE(YEAR($A395),MONTH($A395),1))</f>
        <v/>
      </c>
    </row>
    <row r="396">
      <c r="A396" s="12" t="n"/>
      <c r="B396" s="4" t="n"/>
      <c r="C396" s="4" t="n"/>
      <c r="D396" s="4" t="n"/>
      <c r="E396" s="5" t="n"/>
      <c r="F396" s="4" t="n"/>
      <c r="G396" s="4" t="n"/>
      <c r="H396" s="4" t="n"/>
      <c r="I396" s="14">
        <f>IF($A396="","",DATE(YEAR($A396),MONTH($A396),1))</f>
        <v/>
      </c>
    </row>
    <row r="397">
      <c r="A397" s="12" t="n"/>
      <c r="B397" s="4" t="n"/>
      <c r="C397" s="4" t="n"/>
      <c r="D397" s="4" t="n"/>
      <c r="E397" s="5" t="n"/>
      <c r="F397" s="4" t="n"/>
      <c r="G397" s="4" t="n"/>
      <c r="H397" s="4" t="n"/>
      <c r="I397" s="14">
        <f>IF($A397="","",DATE(YEAR($A397),MONTH($A397),1))</f>
        <v/>
      </c>
    </row>
    <row r="398">
      <c r="A398" s="12" t="n"/>
      <c r="B398" s="4" t="n"/>
      <c r="C398" s="4" t="n"/>
      <c r="D398" s="4" t="n"/>
      <c r="E398" s="5" t="n"/>
      <c r="F398" s="4" t="n"/>
      <c r="G398" s="4" t="n"/>
      <c r="H398" s="4" t="n"/>
      <c r="I398" s="14">
        <f>IF($A398="","",DATE(YEAR($A398),MONTH($A398),1))</f>
        <v/>
      </c>
    </row>
    <row r="399">
      <c r="A399" s="12" t="n"/>
      <c r="B399" s="4" t="n"/>
      <c r="C399" s="4" t="n"/>
      <c r="D399" s="4" t="n"/>
      <c r="E399" s="5" t="n"/>
      <c r="F399" s="4" t="n"/>
      <c r="G399" s="4" t="n"/>
      <c r="H399" s="4" t="n"/>
      <c r="I399" s="14">
        <f>IF($A399="","",DATE(YEAR($A399),MONTH($A399),1))</f>
        <v/>
      </c>
    </row>
    <row r="400">
      <c r="A400" s="12" t="n"/>
      <c r="B400" s="4" t="n"/>
      <c r="C400" s="4" t="n"/>
      <c r="D400" s="4" t="n"/>
      <c r="E400" s="5" t="n"/>
      <c r="F400" s="4" t="n"/>
      <c r="G400" s="4" t="n"/>
      <c r="H400" s="4" t="n"/>
      <c r="I400" s="14">
        <f>IF($A400="","",DATE(YEAR($A400),MONTH($A400),1))</f>
        <v/>
      </c>
    </row>
    <row r="401">
      <c r="A401" s="12" t="n"/>
      <c r="B401" s="4" t="n"/>
      <c r="C401" s="4" t="n"/>
      <c r="D401" s="4" t="n"/>
      <c r="E401" s="5" t="n"/>
      <c r="F401" s="4" t="n"/>
      <c r="G401" s="4" t="n"/>
      <c r="H401" s="4" t="n"/>
      <c r="I401" s="14">
        <f>IF($A401="","",DATE(YEAR($A401),MONTH($A401),1))</f>
        <v/>
      </c>
    </row>
    <row r="402">
      <c r="A402" s="12" t="n"/>
      <c r="B402" s="4" t="n"/>
      <c r="C402" s="4" t="n"/>
      <c r="D402" s="4" t="n"/>
      <c r="E402" s="5" t="n"/>
      <c r="F402" s="4" t="n"/>
      <c r="G402" s="4" t="n"/>
      <c r="H402" s="4" t="n"/>
      <c r="I402" s="14">
        <f>IF($A402="","",DATE(YEAR($A402),MONTH($A402),1))</f>
        <v/>
      </c>
    </row>
    <row r="403">
      <c r="A403" s="12" t="n"/>
      <c r="B403" s="4" t="n"/>
      <c r="C403" s="4" t="n"/>
      <c r="D403" s="4" t="n"/>
      <c r="E403" s="5" t="n"/>
      <c r="F403" s="4" t="n"/>
      <c r="G403" s="4" t="n"/>
      <c r="H403" s="4" t="n"/>
      <c r="I403" s="14">
        <f>IF($A403="","",DATE(YEAR($A403),MONTH($A403),1))</f>
        <v/>
      </c>
    </row>
    <row r="404">
      <c r="A404" s="12" t="n"/>
      <c r="B404" s="4" t="n"/>
      <c r="C404" s="4" t="n"/>
      <c r="D404" s="4" t="n"/>
      <c r="E404" s="5" t="n"/>
      <c r="F404" s="4" t="n"/>
      <c r="G404" s="4" t="n"/>
      <c r="H404" s="4" t="n"/>
      <c r="I404" s="14">
        <f>IF($A404="","",DATE(YEAR($A404),MONTH($A404),1))</f>
        <v/>
      </c>
    </row>
    <row r="405">
      <c r="A405" s="12" t="n"/>
      <c r="B405" s="4" t="n"/>
      <c r="C405" s="4" t="n"/>
      <c r="D405" s="4" t="n"/>
      <c r="E405" s="5" t="n"/>
      <c r="F405" s="4" t="n"/>
      <c r="G405" s="4" t="n"/>
      <c r="H405" s="4" t="n"/>
      <c r="I405" s="14">
        <f>IF($A405="","",DATE(YEAR($A405),MONTH($A405),1))</f>
        <v/>
      </c>
    </row>
    <row r="406">
      <c r="A406" s="12" t="n"/>
      <c r="B406" s="4" t="n"/>
      <c r="C406" s="4" t="n"/>
      <c r="D406" s="4" t="n"/>
      <c r="E406" s="5" t="n"/>
      <c r="F406" s="4" t="n"/>
      <c r="G406" s="4" t="n"/>
      <c r="H406" s="4" t="n"/>
      <c r="I406" s="14">
        <f>IF($A406="","",DATE(YEAR($A406),MONTH($A406),1))</f>
        <v/>
      </c>
    </row>
    <row r="407">
      <c r="A407" s="12" t="n"/>
      <c r="B407" s="4" t="n"/>
      <c r="C407" s="4" t="n"/>
      <c r="D407" s="4" t="n"/>
      <c r="E407" s="5" t="n"/>
      <c r="F407" s="4" t="n"/>
      <c r="G407" s="4" t="n"/>
      <c r="H407" s="4" t="n"/>
      <c r="I407" s="14">
        <f>IF($A407="","",DATE(YEAR($A407),MONTH($A407),1))</f>
        <v/>
      </c>
    </row>
    <row r="408">
      <c r="A408" s="12" t="n"/>
      <c r="B408" s="4" t="n"/>
      <c r="C408" s="4" t="n"/>
      <c r="D408" s="4" t="n"/>
      <c r="E408" s="5" t="n"/>
      <c r="F408" s="4" t="n"/>
      <c r="G408" s="4" t="n"/>
      <c r="H408" s="4" t="n"/>
      <c r="I408" s="14">
        <f>IF($A408="","",DATE(YEAR($A408),MONTH($A408),1))</f>
        <v/>
      </c>
    </row>
    <row r="409">
      <c r="A409" s="12" t="n"/>
      <c r="B409" s="4" t="n"/>
      <c r="C409" s="4" t="n"/>
      <c r="D409" s="4" t="n"/>
      <c r="E409" s="5" t="n"/>
      <c r="F409" s="4" t="n"/>
      <c r="G409" s="4" t="n"/>
      <c r="H409" s="4" t="n"/>
      <c r="I409" s="14">
        <f>IF($A409="","",DATE(YEAR($A409),MONTH($A409),1))</f>
        <v/>
      </c>
    </row>
    <row r="410">
      <c r="A410" s="12" t="n"/>
      <c r="B410" s="4" t="n"/>
      <c r="C410" s="4" t="n"/>
      <c r="D410" s="4" t="n"/>
      <c r="E410" s="5" t="n"/>
      <c r="F410" s="4" t="n"/>
      <c r="G410" s="4" t="n"/>
      <c r="H410" s="4" t="n"/>
      <c r="I410" s="14">
        <f>IF($A410="","",DATE(YEAR($A410),MONTH($A410),1))</f>
        <v/>
      </c>
    </row>
    <row r="411">
      <c r="A411" s="12" t="n"/>
      <c r="B411" s="4" t="n"/>
      <c r="C411" s="4" t="n"/>
      <c r="D411" s="4" t="n"/>
      <c r="E411" s="5" t="n"/>
      <c r="F411" s="4" t="n"/>
      <c r="G411" s="4" t="n"/>
      <c r="H411" s="4" t="n"/>
      <c r="I411" s="14">
        <f>IF($A411="","",DATE(YEAR($A411),MONTH($A411),1))</f>
        <v/>
      </c>
    </row>
    <row r="412">
      <c r="A412" s="12" t="n"/>
      <c r="B412" s="4" t="n"/>
      <c r="C412" s="4" t="n"/>
      <c r="D412" s="4" t="n"/>
      <c r="E412" s="5" t="n"/>
      <c r="F412" s="4" t="n"/>
      <c r="G412" s="4" t="n"/>
      <c r="H412" s="4" t="n"/>
      <c r="I412" s="14">
        <f>IF($A412="","",DATE(YEAR($A412),MONTH($A412),1))</f>
        <v/>
      </c>
    </row>
    <row r="413">
      <c r="A413" s="12" t="n"/>
      <c r="B413" s="4" t="n"/>
      <c r="C413" s="4" t="n"/>
      <c r="D413" s="4" t="n"/>
      <c r="E413" s="5" t="n"/>
      <c r="F413" s="4" t="n"/>
      <c r="G413" s="4" t="n"/>
      <c r="H413" s="4" t="n"/>
      <c r="I413" s="14">
        <f>IF($A413="","",DATE(YEAR($A413),MONTH($A413),1))</f>
        <v/>
      </c>
    </row>
    <row r="414">
      <c r="A414" s="12" t="n"/>
      <c r="B414" s="4" t="n"/>
      <c r="C414" s="4" t="n"/>
      <c r="D414" s="4" t="n"/>
      <c r="E414" s="5" t="n"/>
      <c r="F414" s="4" t="n"/>
      <c r="G414" s="4" t="n"/>
      <c r="H414" s="4" t="n"/>
      <c r="I414" s="14">
        <f>IF($A414="","",DATE(YEAR($A414),MONTH($A414),1))</f>
        <v/>
      </c>
    </row>
    <row r="415">
      <c r="A415" s="12" t="n"/>
      <c r="B415" s="4" t="n"/>
      <c r="C415" s="4" t="n"/>
      <c r="D415" s="4" t="n"/>
      <c r="E415" s="5" t="n"/>
      <c r="F415" s="4" t="n"/>
      <c r="G415" s="4" t="n"/>
      <c r="H415" s="4" t="n"/>
      <c r="I415" s="14">
        <f>IF($A415="","",DATE(YEAR($A415),MONTH($A415),1))</f>
        <v/>
      </c>
    </row>
    <row r="416">
      <c r="A416" s="12" t="n"/>
      <c r="B416" s="4" t="n"/>
      <c r="C416" s="4" t="n"/>
      <c r="D416" s="4" t="n"/>
      <c r="E416" s="5" t="n"/>
      <c r="F416" s="4" t="n"/>
      <c r="G416" s="4" t="n"/>
      <c r="H416" s="4" t="n"/>
      <c r="I416" s="14">
        <f>IF($A416="","",DATE(YEAR($A416),MONTH($A416),1))</f>
        <v/>
      </c>
    </row>
    <row r="417">
      <c r="A417" s="12" t="n"/>
      <c r="B417" s="4" t="n"/>
      <c r="C417" s="4" t="n"/>
      <c r="D417" s="4" t="n"/>
      <c r="E417" s="5" t="n"/>
      <c r="F417" s="4" t="n"/>
      <c r="G417" s="4" t="n"/>
      <c r="H417" s="4" t="n"/>
      <c r="I417" s="14">
        <f>IF($A417="","",DATE(YEAR($A417),MONTH($A417),1))</f>
        <v/>
      </c>
    </row>
    <row r="418">
      <c r="A418" s="12" t="n"/>
      <c r="B418" s="4" t="n"/>
      <c r="C418" s="4" t="n"/>
      <c r="D418" s="4" t="n"/>
      <c r="E418" s="5" t="n"/>
      <c r="F418" s="4" t="n"/>
      <c r="G418" s="4" t="n"/>
      <c r="H418" s="4" t="n"/>
      <c r="I418" s="14">
        <f>IF($A418="","",DATE(YEAR($A418),MONTH($A418),1))</f>
        <v/>
      </c>
    </row>
    <row r="419">
      <c r="A419" s="12" t="n"/>
      <c r="B419" s="4" t="n"/>
      <c r="C419" s="4" t="n"/>
      <c r="D419" s="4" t="n"/>
      <c r="E419" s="5" t="n"/>
      <c r="F419" s="4" t="n"/>
      <c r="G419" s="4" t="n"/>
      <c r="H419" s="4" t="n"/>
      <c r="I419" s="14">
        <f>IF($A419="","",DATE(YEAR($A419),MONTH($A419),1))</f>
        <v/>
      </c>
    </row>
    <row r="420">
      <c r="A420" s="12" t="n"/>
      <c r="B420" s="4" t="n"/>
      <c r="C420" s="4" t="n"/>
      <c r="D420" s="4" t="n"/>
      <c r="E420" s="5" t="n"/>
      <c r="F420" s="4" t="n"/>
      <c r="G420" s="4" t="n"/>
      <c r="H420" s="4" t="n"/>
      <c r="I420" s="14">
        <f>IF($A420="","",DATE(YEAR($A420),MONTH($A420),1))</f>
        <v/>
      </c>
    </row>
    <row r="421">
      <c r="A421" s="12" t="n"/>
      <c r="B421" s="4" t="n"/>
      <c r="C421" s="4" t="n"/>
      <c r="D421" s="4" t="n"/>
      <c r="E421" s="5" t="n"/>
      <c r="F421" s="4" t="n"/>
      <c r="G421" s="4" t="n"/>
      <c r="H421" s="4" t="n"/>
      <c r="I421" s="14">
        <f>IF($A421="","",DATE(YEAR($A421),MONTH($A421),1))</f>
        <v/>
      </c>
    </row>
    <row r="422">
      <c r="A422" s="12" t="n"/>
      <c r="B422" s="4" t="n"/>
      <c r="C422" s="4" t="n"/>
      <c r="D422" s="4" t="n"/>
      <c r="E422" s="5" t="n"/>
      <c r="F422" s="4" t="n"/>
      <c r="G422" s="4" t="n"/>
      <c r="H422" s="4" t="n"/>
      <c r="I422" s="14">
        <f>IF($A422="","",DATE(YEAR($A422),MONTH($A422),1))</f>
        <v/>
      </c>
    </row>
    <row r="423">
      <c r="A423" s="12" t="n"/>
      <c r="B423" s="4" t="n"/>
      <c r="C423" s="4" t="n"/>
      <c r="D423" s="4" t="n"/>
      <c r="E423" s="5" t="n"/>
      <c r="F423" s="4" t="n"/>
      <c r="G423" s="4" t="n"/>
      <c r="H423" s="4" t="n"/>
      <c r="I423" s="14">
        <f>IF($A423="","",DATE(YEAR($A423),MONTH($A423),1))</f>
        <v/>
      </c>
    </row>
    <row r="424">
      <c r="A424" s="12" t="n"/>
      <c r="B424" s="4" t="n"/>
      <c r="C424" s="4" t="n"/>
      <c r="D424" s="4" t="n"/>
      <c r="E424" s="5" t="n"/>
      <c r="F424" s="4" t="n"/>
      <c r="G424" s="4" t="n"/>
      <c r="H424" s="4" t="n"/>
      <c r="I424" s="14">
        <f>IF($A424="","",DATE(YEAR($A424),MONTH($A424),1))</f>
        <v/>
      </c>
    </row>
    <row r="425">
      <c r="A425" s="12" t="n"/>
      <c r="B425" s="4" t="n"/>
      <c r="C425" s="4" t="n"/>
      <c r="D425" s="4" t="n"/>
      <c r="E425" s="5" t="n"/>
      <c r="F425" s="4" t="n"/>
      <c r="G425" s="4" t="n"/>
      <c r="H425" s="4" t="n"/>
      <c r="I425" s="14">
        <f>IF($A425="","",DATE(YEAR($A425),MONTH($A425),1))</f>
        <v/>
      </c>
    </row>
    <row r="426">
      <c r="A426" s="12" t="n"/>
      <c r="B426" s="4" t="n"/>
      <c r="C426" s="4" t="n"/>
      <c r="D426" s="4" t="n"/>
      <c r="E426" s="5" t="n"/>
      <c r="F426" s="4" t="n"/>
      <c r="G426" s="4" t="n"/>
      <c r="H426" s="4" t="n"/>
      <c r="I426" s="14">
        <f>IF($A426="","",DATE(YEAR($A426),MONTH($A426),1))</f>
        <v/>
      </c>
    </row>
    <row r="427">
      <c r="A427" s="12" t="n"/>
      <c r="B427" s="4" t="n"/>
      <c r="C427" s="4" t="n"/>
      <c r="D427" s="4" t="n"/>
      <c r="E427" s="5" t="n"/>
      <c r="F427" s="4" t="n"/>
      <c r="G427" s="4" t="n"/>
      <c r="H427" s="4" t="n"/>
      <c r="I427" s="14">
        <f>IF($A427="","",DATE(YEAR($A427),MONTH($A427),1))</f>
        <v/>
      </c>
    </row>
    <row r="428">
      <c r="A428" s="12" t="n"/>
      <c r="B428" s="4" t="n"/>
      <c r="C428" s="4" t="n"/>
      <c r="D428" s="4" t="n"/>
      <c r="E428" s="5" t="n"/>
      <c r="F428" s="4" t="n"/>
      <c r="G428" s="4" t="n"/>
      <c r="H428" s="4" t="n"/>
      <c r="I428" s="14">
        <f>IF($A428="","",DATE(YEAR($A428),MONTH($A428),1))</f>
        <v/>
      </c>
    </row>
    <row r="429">
      <c r="A429" s="12" t="n"/>
      <c r="B429" s="4" t="n"/>
      <c r="C429" s="4" t="n"/>
      <c r="D429" s="4" t="n"/>
      <c r="E429" s="5" t="n"/>
      <c r="F429" s="4" t="n"/>
      <c r="G429" s="4" t="n"/>
      <c r="H429" s="4" t="n"/>
      <c r="I429" s="14">
        <f>IF($A429="","",DATE(YEAR($A429),MONTH($A429),1))</f>
        <v/>
      </c>
    </row>
    <row r="430">
      <c r="A430" s="12" t="n"/>
      <c r="B430" s="4" t="n"/>
      <c r="C430" s="4" t="n"/>
      <c r="D430" s="4" t="n"/>
      <c r="E430" s="5" t="n"/>
      <c r="F430" s="4" t="n"/>
      <c r="G430" s="4" t="n"/>
      <c r="H430" s="4" t="n"/>
      <c r="I430" s="14">
        <f>IF($A430="","",DATE(YEAR($A430),MONTH($A430),1))</f>
        <v/>
      </c>
    </row>
    <row r="431">
      <c r="A431" s="12" t="n"/>
      <c r="B431" s="4" t="n"/>
      <c r="C431" s="4" t="n"/>
      <c r="D431" s="4" t="n"/>
      <c r="E431" s="5" t="n"/>
      <c r="F431" s="4" t="n"/>
      <c r="G431" s="4" t="n"/>
      <c r="H431" s="4" t="n"/>
      <c r="I431" s="14">
        <f>IF($A431="","",DATE(YEAR($A431),MONTH($A431),1))</f>
        <v/>
      </c>
    </row>
    <row r="432">
      <c r="A432" s="12" t="n"/>
      <c r="B432" s="4" t="n"/>
      <c r="C432" s="4" t="n"/>
      <c r="D432" s="4" t="n"/>
      <c r="E432" s="5" t="n"/>
      <c r="F432" s="4" t="n"/>
      <c r="G432" s="4" t="n"/>
      <c r="H432" s="4" t="n"/>
      <c r="I432" s="14">
        <f>IF($A432="","",DATE(YEAR($A432),MONTH($A432),1))</f>
        <v/>
      </c>
    </row>
    <row r="433">
      <c r="A433" s="12" t="n"/>
      <c r="B433" s="4" t="n"/>
      <c r="C433" s="4" t="n"/>
      <c r="D433" s="4" t="n"/>
      <c r="E433" s="5" t="n"/>
      <c r="F433" s="4" t="n"/>
      <c r="G433" s="4" t="n"/>
      <c r="H433" s="4" t="n"/>
      <c r="I433" s="14">
        <f>IF($A433="","",DATE(YEAR($A433),MONTH($A433),1))</f>
        <v/>
      </c>
    </row>
    <row r="434">
      <c r="A434" s="12" t="n"/>
      <c r="B434" s="4" t="n"/>
      <c r="C434" s="4" t="n"/>
      <c r="D434" s="4" t="n"/>
      <c r="E434" s="5" t="n"/>
      <c r="F434" s="4" t="n"/>
      <c r="G434" s="4" t="n"/>
      <c r="H434" s="4" t="n"/>
      <c r="I434" s="14">
        <f>IF($A434="","",DATE(YEAR($A434),MONTH($A434),1))</f>
        <v/>
      </c>
    </row>
    <row r="435">
      <c r="A435" s="12" t="n"/>
      <c r="B435" s="4" t="n"/>
      <c r="C435" s="4" t="n"/>
      <c r="D435" s="4" t="n"/>
      <c r="E435" s="5" t="n"/>
      <c r="F435" s="4" t="n"/>
      <c r="G435" s="4" t="n"/>
      <c r="H435" s="4" t="n"/>
      <c r="I435" s="14">
        <f>IF($A435="","",DATE(YEAR($A435),MONTH($A435),1))</f>
        <v/>
      </c>
    </row>
    <row r="436">
      <c r="A436" s="12" t="n"/>
      <c r="B436" s="4" t="n"/>
      <c r="C436" s="4" t="n"/>
      <c r="D436" s="4" t="n"/>
      <c r="E436" s="5" t="n"/>
      <c r="F436" s="4" t="n"/>
      <c r="G436" s="4" t="n"/>
      <c r="H436" s="4" t="n"/>
      <c r="I436" s="14">
        <f>IF($A436="","",DATE(YEAR($A436),MONTH($A436),1))</f>
        <v/>
      </c>
    </row>
    <row r="437">
      <c r="A437" s="12" t="n"/>
      <c r="B437" s="4" t="n"/>
      <c r="C437" s="4" t="n"/>
      <c r="D437" s="4" t="n"/>
      <c r="E437" s="5" t="n"/>
      <c r="F437" s="4" t="n"/>
      <c r="G437" s="4" t="n"/>
      <c r="H437" s="4" t="n"/>
      <c r="I437" s="14">
        <f>IF($A437="","",DATE(YEAR($A437),MONTH($A437),1))</f>
        <v/>
      </c>
    </row>
    <row r="438">
      <c r="A438" s="12" t="n"/>
      <c r="B438" s="4" t="n"/>
      <c r="C438" s="4" t="n"/>
      <c r="D438" s="4" t="n"/>
      <c r="E438" s="5" t="n"/>
      <c r="F438" s="4" t="n"/>
      <c r="G438" s="4" t="n"/>
      <c r="H438" s="4" t="n"/>
      <c r="I438" s="14">
        <f>IF($A438="","",DATE(YEAR($A438),MONTH($A438),1))</f>
        <v/>
      </c>
    </row>
    <row r="439">
      <c r="A439" s="12" t="n"/>
      <c r="B439" s="4" t="n"/>
      <c r="C439" s="4" t="n"/>
      <c r="D439" s="4" t="n"/>
      <c r="E439" s="5" t="n"/>
      <c r="F439" s="4" t="n"/>
      <c r="G439" s="4" t="n"/>
      <c r="H439" s="4" t="n"/>
      <c r="I439" s="14">
        <f>IF($A439="","",DATE(YEAR($A439),MONTH($A439),1))</f>
        <v/>
      </c>
    </row>
    <row r="440">
      <c r="A440" s="12" t="n"/>
      <c r="B440" s="4" t="n"/>
      <c r="C440" s="4" t="n"/>
      <c r="D440" s="4" t="n"/>
      <c r="E440" s="5" t="n"/>
      <c r="F440" s="4" t="n"/>
      <c r="G440" s="4" t="n"/>
      <c r="H440" s="4" t="n"/>
      <c r="I440" s="14">
        <f>IF($A440="","",DATE(YEAR($A440),MONTH($A440),1))</f>
        <v/>
      </c>
    </row>
    <row r="441">
      <c r="A441" s="12" t="n"/>
      <c r="B441" s="4" t="n"/>
      <c r="C441" s="4" t="n"/>
      <c r="D441" s="4" t="n"/>
      <c r="E441" s="5" t="n"/>
      <c r="F441" s="4" t="n"/>
      <c r="G441" s="4" t="n"/>
      <c r="H441" s="4" t="n"/>
      <c r="I441" s="14">
        <f>IF($A441="","",DATE(YEAR($A441),MONTH($A441),1))</f>
        <v/>
      </c>
    </row>
    <row r="442">
      <c r="A442" s="12" t="n"/>
      <c r="B442" s="4" t="n"/>
      <c r="C442" s="4" t="n"/>
      <c r="D442" s="4" t="n"/>
      <c r="E442" s="5" t="n"/>
      <c r="F442" s="4" t="n"/>
      <c r="G442" s="4" t="n"/>
      <c r="H442" s="4" t="n"/>
      <c r="I442" s="14">
        <f>IF($A442="","",DATE(YEAR($A442),MONTH($A442),1))</f>
        <v/>
      </c>
    </row>
    <row r="443">
      <c r="A443" s="12" t="n"/>
      <c r="B443" s="4" t="n"/>
      <c r="C443" s="4" t="n"/>
      <c r="D443" s="4" t="n"/>
      <c r="E443" s="5" t="n"/>
      <c r="F443" s="4" t="n"/>
      <c r="G443" s="4" t="n"/>
      <c r="H443" s="4" t="n"/>
      <c r="I443" s="14">
        <f>IF($A443="","",DATE(YEAR($A443),MONTH($A443),1))</f>
        <v/>
      </c>
    </row>
    <row r="444">
      <c r="A444" s="12" t="n"/>
      <c r="B444" s="4" t="n"/>
      <c r="C444" s="4" t="n"/>
      <c r="D444" s="4" t="n"/>
      <c r="E444" s="5" t="n"/>
      <c r="F444" s="4" t="n"/>
      <c r="G444" s="4" t="n"/>
      <c r="H444" s="4" t="n"/>
      <c r="I444" s="14">
        <f>IF($A444="","",DATE(YEAR($A444),MONTH($A444),1))</f>
        <v/>
      </c>
    </row>
    <row r="445">
      <c r="A445" s="12" t="n"/>
      <c r="B445" s="4" t="n"/>
      <c r="C445" s="4" t="n"/>
      <c r="D445" s="4" t="n"/>
      <c r="E445" s="5" t="n"/>
      <c r="F445" s="4" t="n"/>
      <c r="G445" s="4" t="n"/>
      <c r="H445" s="4" t="n"/>
      <c r="I445" s="14">
        <f>IF($A445="","",DATE(YEAR($A445),MONTH($A445),1))</f>
        <v/>
      </c>
    </row>
    <row r="446">
      <c r="A446" s="12" t="n"/>
      <c r="B446" s="4" t="n"/>
      <c r="C446" s="4" t="n"/>
      <c r="D446" s="4" t="n"/>
      <c r="E446" s="5" t="n"/>
      <c r="F446" s="4" t="n"/>
      <c r="G446" s="4" t="n"/>
      <c r="H446" s="4" t="n"/>
      <c r="I446" s="14">
        <f>IF($A446="","",DATE(YEAR($A446),MONTH($A446),1))</f>
        <v/>
      </c>
    </row>
    <row r="447">
      <c r="A447" s="12" t="n"/>
      <c r="B447" s="4" t="n"/>
      <c r="C447" s="4" t="n"/>
      <c r="D447" s="4" t="n"/>
      <c r="E447" s="5" t="n"/>
      <c r="F447" s="4" t="n"/>
      <c r="G447" s="4" t="n"/>
      <c r="H447" s="4" t="n"/>
      <c r="I447" s="14">
        <f>IF($A447="","",DATE(YEAR($A447),MONTH($A447),1))</f>
        <v/>
      </c>
    </row>
    <row r="448">
      <c r="A448" s="12" t="n"/>
      <c r="B448" s="4" t="n"/>
      <c r="C448" s="4" t="n"/>
      <c r="D448" s="4" t="n"/>
      <c r="E448" s="5" t="n"/>
      <c r="F448" s="4" t="n"/>
      <c r="G448" s="4" t="n"/>
      <c r="H448" s="4" t="n"/>
      <c r="I448" s="14">
        <f>IF($A448="","",DATE(YEAR($A448),MONTH($A448),1))</f>
        <v/>
      </c>
    </row>
    <row r="449">
      <c r="A449" s="12" t="n"/>
      <c r="B449" s="4" t="n"/>
      <c r="C449" s="4" t="n"/>
      <c r="D449" s="4" t="n"/>
      <c r="E449" s="5" t="n"/>
      <c r="F449" s="4" t="n"/>
      <c r="G449" s="4" t="n"/>
      <c r="H449" s="4" t="n"/>
      <c r="I449" s="14">
        <f>IF($A449="","",DATE(YEAR($A449),MONTH($A449),1))</f>
        <v/>
      </c>
    </row>
    <row r="450">
      <c r="A450" s="12" t="n"/>
      <c r="B450" s="4" t="n"/>
      <c r="C450" s="4" t="n"/>
      <c r="D450" s="4" t="n"/>
      <c r="E450" s="5" t="n"/>
      <c r="F450" s="4" t="n"/>
      <c r="G450" s="4" t="n"/>
      <c r="H450" s="4" t="n"/>
      <c r="I450" s="14">
        <f>IF($A450="","",DATE(YEAR($A450),MONTH($A450),1))</f>
        <v/>
      </c>
    </row>
    <row r="451">
      <c r="A451" s="12" t="n"/>
      <c r="B451" s="4" t="n"/>
      <c r="C451" s="4" t="n"/>
      <c r="D451" s="4" t="n"/>
      <c r="E451" s="5" t="n"/>
      <c r="F451" s="4" t="n"/>
      <c r="G451" s="4" t="n"/>
      <c r="H451" s="4" t="n"/>
      <c r="I451" s="14">
        <f>IF($A451="","",DATE(YEAR($A451),MONTH($A451),1))</f>
        <v/>
      </c>
    </row>
    <row r="452">
      <c r="A452" s="12" t="n"/>
      <c r="B452" s="4" t="n"/>
      <c r="C452" s="4" t="n"/>
      <c r="D452" s="4" t="n"/>
      <c r="E452" s="5" t="n"/>
      <c r="F452" s="4" t="n"/>
      <c r="G452" s="4" t="n"/>
      <c r="H452" s="4" t="n"/>
      <c r="I452" s="14">
        <f>IF($A452="","",DATE(YEAR($A452),MONTH($A452),1))</f>
        <v/>
      </c>
    </row>
    <row r="453">
      <c r="A453" s="12" t="n"/>
      <c r="B453" s="4" t="n"/>
      <c r="C453" s="4" t="n"/>
      <c r="D453" s="4" t="n"/>
      <c r="E453" s="5" t="n"/>
      <c r="F453" s="4" t="n"/>
      <c r="G453" s="4" t="n"/>
      <c r="H453" s="4" t="n"/>
      <c r="I453" s="14">
        <f>IF($A453="","",DATE(YEAR($A453),MONTH($A453),1))</f>
        <v/>
      </c>
    </row>
    <row r="454">
      <c r="A454" s="12" t="n"/>
      <c r="B454" s="4" t="n"/>
      <c r="C454" s="4" t="n"/>
      <c r="D454" s="4" t="n"/>
      <c r="E454" s="5" t="n"/>
      <c r="F454" s="4" t="n"/>
      <c r="G454" s="4" t="n"/>
      <c r="H454" s="4" t="n"/>
      <c r="I454" s="14">
        <f>IF($A454="","",DATE(YEAR($A454),MONTH($A454),1))</f>
        <v/>
      </c>
    </row>
    <row r="455">
      <c r="A455" s="12" t="n"/>
      <c r="B455" s="4" t="n"/>
      <c r="C455" s="4" t="n"/>
      <c r="D455" s="4" t="n"/>
      <c r="E455" s="5" t="n"/>
      <c r="F455" s="4" t="n"/>
      <c r="G455" s="4" t="n"/>
      <c r="H455" s="4" t="n"/>
      <c r="I455" s="14">
        <f>IF($A455="","",DATE(YEAR($A455),MONTH($A455),1))</f>
        <v/>
      </c>
    </row>
    <row r="456">
      <c r="A456" s="12" t="n"/>
      <c r="B456" s="4" t="n"/>
      <c r="C456" s="4" t="n"/>
      <c r="D456" s="4" t="n"/>
      <c r="E456" s="5" t="n"/>
      <c r="F456" s="4" t="n"/>
      <c r="G456" s="4" t="n"/>
      <c r="H456" s="4" t="n"/>
      <c r="I456" s="14">
        <f>IF($A456="","",DATE(YEAR($A456),MONTH($A456),1))</f>
        <v/>
      </c>
    </row>
    <row r="457">
      <c r="A457" s="12" t="n"/>
      <c r="B457" s="4" t="n"/>
      <c r="C457" s="4" t="n"/>
      <c r="D457" s="4" t="n"/>
      <c r="E457" s="5" t="n"/>
      <c r="F457" s="4" t="n"/>
      <c r="G457" s="4" t="n"/>
      <c r="H457" s="4" t="n"/>
      <c r="I457" s="14">
        <f>IF($A457="","",DATE(YEAR($A457),MONTH($A457),1))</f>
        <v/>
      </c>
    </row>
    <row r="458">
      <c r="A458" s="12" t="n"/>
      <c r="B458" s="4" t="n"/>
      <c r="C458" s="4" t="n"/>
      <c r="D458" s="4" t="n"/>
      <c r="E458" s="5" t="n"/>
      <c r="F458" s="4" t="n"/>
      <c r="G458" s="4" t="n"/>
      <c r="H458" s="4" t="n"/>
      <c r="I458" s="14">
        <f>IF($A458="","",DATE(YEAR($A458),MONTH($A458),1))</f>
        <v/>
      </c>
    </row>
    <row r="459">
      <c r="A459" s="12" t="n"/>
      <c r="B459" s="4" t="n"/>
      <c r="C459" s="4" t="n"/>
      <c r="D459" s="4" t="n"/>
      <c r="E459" s="5" t="n"/>
      <c r="F459" s="4" t="n"/>
      <c r="G459" s="4" t="n"/>
      <c r="H459" s="4" t="n"/>
      <c r="I459" s="14">
        <f>IF($A459="","",DATE(YEAR($A459),MONTH($A459),1))</f>
        <v/>
      </c>
    </row>
    <row r="460">
      <c r="A460" s="12" t="n"/>
      <c r="B460" s="4" t="n"/>
      <c r="C460" s="4" t="n"/>
      <c r="D460" s="4" t="n"/>
      <c r="E460" s="5" t="n"/>
      <c r="F460" s="4" t="n"/>
      <c r="G460" s="4" t="n"/>
      <c r="H460" s="4" t="n"/>
      <c r="I460" s="14">
        <f>IF($A460="","",DATE(YEAR($A460),MONTH($A460),1))</f>
        <v/>
      </c>
    </row>
    <row r="461">
      <c r="A461" s="12" t="n"/>
      <c r="B461" s="4" t="n"/>
      <c r="C461" s="4" t="n"/>
      <c r="D461" s="4" t="n"/>
      <c r="E461" s="5" t="n"/>
      <c r="F461" s="4" t="n"/>
      <c r="G461" s="4" t="n"/>
      <c r="H461" s="4" t="n"/>
      <c r="I461" s="14">
        <f>IF($A461="","",DATE(YEAR($A461),MONTH($A461),1))</f>
        <v/>
      </c>
    </row>
    <row r="462">
      <c r="A462" s="12" t="n"/>
      <c r="B462" s="4" t="n"/>
      <c r="C462" s="4" t="n"/>
      <c r="D462" s="4" t="n"/>
      <c r="E462" s="5" t="n"/>
      <c r="F462" s="4" t="n"/>
      <c r="G462" s="4" t="n"/>
      <c r="H462" s="4" t="n"/>
      <c r="I462" s="14">
        <f>IF($A462="","",DATE(YEAR($A462),MONTH($A462),1))</f>
        <v/>
      </c>
    </row>
    <row r="463">
      <c r="A463" s="12" t="n"/>
      <c r="B463" s="4" t="n"/>
      <c r="C463" s="4" t="n"/>
      <c r="D463" s="4" t="n"/>
      <c r="E463" s="5" t="n"/>
      <c r="F463" s="4" t="n"/>
      <c r="G463" s="4" t="n"/>
      <c r="H463" s="4" t="n"/>
      <c r="I463" s="14">
        <f>IF($A463="","",DATE(YEAR($A463),MONTH($A463),1))</f>
        <v/>
      </c>
    </row>
    <row r="464">
      <c r="A464" s="12" t="n"/>
      <c r="B464" s="4" t="n"/>
      <c r="C464" s="4" t="n"/>
      <c r="D464" s="4" t="n"/>
      <c r="E464" s="5" t="n"/>
      <c r="F464" s="4" t="n"/>
      <c r="G464" s="4" t="n"/>
      <c r="H464" s="4" t="n"/>
      <c r="I464" s="14">
        <f>IF($A464="","",DATE(YEAR($A464),MONTH($A464),1))</f>
        <v/>
      </c>
    </row>
    <row r="465">
      <c r="A465" s="12" t="n"/>
      <c r="B465" s="4" t="n"/>
      <c r="C465" s="4" t="n"/>
      <c r="D465" s="4" t="n"/>
      <c r="E465" s="5" t="n"/>
      <c r="F465" s="4" t="n"/>
      <c r="G465" s="4" t="n"/>
      <c r="H465" s="4" t="n"/>
      <c r="I465" s="14">
        <f>IF($A465="","",DATE(YEAR($A465),MONTH($A465),1))</f>
        <v/>
      </c>
    </row>
    <row r="466">
      <c r="A466" s="12" t="n"/>
      <c r="B466" s="4" t="n"/>
      <c r="C466" s="4" t="n"/>
      <c r="D466" s="4" t="n"/>
      <c r="E466" s="5" t="n"/>
      <c r="F466" s="4" t="n"/>
      <c r="G466" s="4" t="n"/>
      <c r="H466" s="4" t="n"/>
      <c r="I466" s="14">
        <f>IF($A466="","",DATE(YEAR($A466),MONTH($A466),1))</f>
        <v/>
      </c>
    </row>
    <row r="467">
      <c r="A467" s="12" t="n"/>
      <c r="B467" s="4" t="n"/>
      <c r="C467" s="4" t="n"/>
      <c r="D467" s="4" t="n"/>
      <c r="E467" s="5" t="n"/>
      <c r="F467" s="4" t="n"/>
      <c r="G467" s="4" t="n"/>
      <c r="H467" s="4" t="n"/>
      <c r="I467" s="14">
        <f>IF($A467="","",DATE(YEAR($A467),MONTH($A467),1))</f>
        <v/>
      </c>
    </row>
    <row r="468">
      <c r="A468" s="12" t="n"/>
      <c r="B468" s="4" t="n"/>
      <c r="C468" s="4" t="n"/>
      <c r="D468" s="4" t="n"/>
      <c r="E468" s="5" t="n"/>
      <c r="F468" s="4" t="n"/>
      <c r="G468" s="4" t="n"/>
      <c r="H468" s="4" t="n"/>
      <c r="I468" s="14">
        <f>IF($A468="","",DATE(YEAR($A468),MONTH($A468),1))</f>
        <v/>
      </c>
    </row>
    <row r="469">
      <c r="A469" s="12" t="n"/>
      <c r="B469" s="4" t="n"/>
      <c r="C469" s="4" t="n"/>
      <c r="D469" s="4" t="n"/>
      <c r="E469" s="5" t="n"/>
      <c r="F469" s="4" t="n"/>
      <c r="G469" s="4" t="n"/>
      <c r="H469" s="4" t="n"/>
      <c r="I469" s="14">
        <f>IF($A469="","",DATE(YEAR($A469),MONTH($A469),1))</f>
        <v/>
      </c>
    </row>
    <row r="470">
      <c r="A470" s="12" t="n"/>
      <c r="B470" s="4" t="n"/>
      <c r="C470" s="4" t="n"/>
      <c r="D470" s="4" t="n"/>
      <c r="E470" s="5" t="n"/>
      <c r="F470" s="4" t="n"/>
      <c r="G470" s="4" t="n"/>
      <c r="H470" s="4" t="n"/>
      <c r="I470" s="14">
        <f>IF($A470="","",DATE(YEAR($A470),MONTH($A470),1))</f>
        <v/>
      </c>
    </row>
    <row r="471">
      <c r="A471" s="12" t="n"/>
      <c r="B471" s="4" t="n"/>
      <c r="C471" s="4" t="n"/>
      <c r="D471" s="4" t="n"/>
      <c r="E471" s="5" t="n"/>
      <c r="F471" s="4" t="n"/>
      <c r="G471" s="4" t="n"/>
      <c r="H471" s="4" t="n"/>
      <c r="I471" s="14">
        <f>IF($A471="","",DATE(YEAR($A471),MONTH($A471),1))</f>
        <v/>
      </c>
    </row>
    <row r="472">
      <c r="A472" s="12" t="n"/>
      <c r="B472" s="4" t="n"/>
      <c r="C472" s="4" t="n"/>
      <c r="D472" s="4" t="n"/>
      <c r="E472" s="5" t="n"/>
      <c r="F472" s="4" t="n"/>
      <c r="G472" s="4" t="n"/>
      <c r="H472" s="4" t="n"/>
      <c r="I472" s="14">
        <f>IF($A472="","",DATE(YEAR($A472),MONTH($A472),1))</f>
        <v/>
      </c>
    </row>
    <row r="473">
      <c r="A473" s="12" t="n"/>
      <c r="B473" s="4" t="n"/>
      <c r="C473" s="4" t="n"/>
      <c r="D473" s="4" t="n"/>
      <c r="E473" s="5" t="n"/>
      <c r="F473" s="4" t="n"/>
      <c r="G473" s="4" t="n"/>
      <c r="H473" s="4" t="n"/>
      <c r="I473" s="14">
        <f>IF($A473="","",DATE(YEAR($A473),MONTH($A473),1))</f>
        <v/>
      </c>
    </row>
    <row r="474">
      <c r="A474" s="12" t="n"/>
      <c r="B474" s="4" t="n"/>
      <c r="C474" s="4" t="n"/>
      <c r="D474" s="4" t="n"/>
      <c r="E474" s="5" t="n"/>
      <c r="F474" s="4" t="n"/>
      <c r="G474" s="4" t="n"/>
      <c r="H474" s="4" t="n"/>
      <c r="I474" s="14">
        <f>IF($A474="","",DATE(YEAR($A474),MONTH($A474),1))</f>
        <v/>
      </c>
    </row>
    <row r="475">
      <c r="A475" s="12" t="n"/>
      <c r="B475" s="4" t="n"/>
      <c r="C475" s="4" t="n"/>
      <c r="D475" s="4" t="n"/>
      <c r="E475" s="5" t="n"/>
      <c r="F475" s="4" t="n"/>
      <c r="G475" s="4" t="n"/>
      <c r="H475" s="4" t="n"/>
      <c r="I475" s="14">
        <f>IF($A475="","",DATE(YEAR($A475),MONTH($A475),1))</f>
        <v/>
      </c>
    </row>
    <row r="476">
      <c r="A476" s="12" t="n"/>
      <c r="B476" s="4" t="n"/>
      <c r="C476" s="4" t="n"/>
      <c r="D476" s="4" t="n"/>
      <c r="E476" s="5" t="n"/>
      <c r="F476" s="4" t="n"/>
      <c r="G476" s="4" t="n"/>
      <c r="H476" s="4" t="n"/>
      <c r="I476" s="14">
        <f>IF($A476="","",DATE(YEAR($A476),MONTH($A476),1))</f>
        <v/>
      </c>
    </row>
    <row r="477">
      <c r="A477" s="12" t="n"/>
      <c r="B477" s="4" t="n"/>
      <c r="C477" s="4" t="n"/>
      <c r="D477" s="4" t="n"/>
      <c r="E477" s="5" t="n"/>
      <c r="F477" s="4" t="n"/>
      <c r="G477" s="4" t="n"/>
      <c r="H477" s="4" t="n"/>
      <c r="I477" s="14">
        <f>IF($A477="","",DATE(YEAR($A477),MONTH($A477),1))</f>
        <v/>
      </c>
    </row>
    <row r="478">
      <c r="A478" s="12" t="n"/>
      <c r="B478" s="4" t="n"/>
      <c r="C478" s="4" t="n"/>
      <c r="D478" s="4" t="n"/>
      <c r="E478" s="5" t="n"/>
      <c r="F478" s="4" t="n"/>
      <c r="G478" s="4" t="n"/>
      <c r="H478" s="4" t="n"/>
      <c r="I478" s="14">
        <f>IF($A478="","",DATE(YEAR($A478),MONTH($A478),1))</f>
        <v/>
      </c>
    </row>
    <row r="479">
      <c r="A479" s="12" t="n"/>
      <c r="B479" s="4" t="n"/>
      <c r="C479" s="4" t="n"/>
      <c r="D479" s="4" t="n"/>
      <c r="E479" s="5" t="n"/>
      <c r="F479" s="4" t="n"/>
      <c r="G479" s="4" t="n"/>
      <c r="H479" s="4" t="n"/>
      <c r="I479" s="14">
        <f>IF($A479="","",DATE(YEAR($A479),MONTH($A479),1))</f>
        <v/>
      </c>
    </row>
    <row r="480">
      <c r="A480" s="12" t="n"/>
      <c r="B480" s="4" t="n"/>
      <c r="C480" s="4" t="n"/>
      <c r="D480" s="4" t="n"/>
      <c r="E480" s="5" t="n"/>
      <c r="F480" s="4" t="n"/>
      <c r="G480" s="4" t="n"/>
      <c r="H480" s="4" t="n"/>
      <c r="I480" s="14">
        <f>IF($A480="","",DATE(YEAR($A480),MONTH($A480),1))</f>
        <v/>
      </c>
    </row>
    <row r="481">
      <c r="A481" s="12" t="n"/>
      <c r="B481" s="4" t="n"/>
      <c r="C481" s="4" t="n"/>
      <c r="D481" s="4" t="n"/>
      <c r="E481" s="5" t="n"/>
      <c r="F481" s="4" t="n"/>
      <c r="G481" s="4" t="n"/>
      <c r="H481" s="4" t="n"/>
      <c r="I481" s="14">
        <f>IF($A481="","",DATE(YEAR($A481),MONTH($A481),1))</f>
        <v/>
      </c>
    </row>
    <row r="482">
      <c r="A482" s="12" t="n"/>
      <c r="B482" s="4" t="n"/>
      <c r="C482" s="4" t="n"/>
      <c r="D482" s="4" t="n"/>
      <c r="E482" s="5" t="n"/>
      <c r="F482" s="4" t="n"/>
      <c r="G482" s="4" t="n"/>
      <c r="H482" s="4" t="n"/>
      <c r="I482" s="14">
        <f>IF($A482="","",DATE(YEAR($A482),MONTH($A482),1))</f>
        <v/>
      </c>
    </row>
    <row r="483">
      <c r="A483" s="12" t="n"/>
      <c r="B483" s="4" t="n"/>
      <c r="C483" s="4" t="n"/>
      <c r="D483" s="4" t="n"/>
      <c r="E483" s="5" t="n"/>
      <c r="F483" s="4" t="n"/>
      <c r="G483" s="4" t="n"/>
      <c r="H483" s="4" t="n"/>
      <c r="I483" s="14">
        <f>IF($A483="","",DATE(YEAR($A483),MONTH($A483),1))</f>
        <v/>
      </c>
    </row>
    <row r="484">
      <c r="A484" s="12" t="n"/>
      <c r="B484" s="4" t="n"/>
      <c r="C484" s="4" t="n"/>
      <c r="D484" s="4" t="n"/>
      <c r="E484" s="5" t="n"/>
      <c r="F484" s="4" t="n"/>
      <c r="G484" s="4" t="n"/>
      <c r="H484" s="4" t="n"/>
      <c r="I484" s="14">
        <f>IF($A484="","",DATE(YEAR($A484),MONTH($A484),1))</f>
        <v/>
      </c>
    </row>
    <row r="485">
      <c r="A485" s="12" t="n"/>
      <c r="B485" s="4" t="n"/>
      <c r="C485" s="4" t="n"/>
      <c r="D485" s="4" t="n"/>
      <c r="E485" s="5" t="n"/>
      <c r="F485" s="4" t="n"/>
      <c r="G485" s="4" t="n"/>
      <c r="H485" s="4" t="n"/>
      <c r="I485" s="14">
        <f>IF($A485="","",DATE(YEAR($A485),MONTH($A485),1))</f>
        <v/>
      </c>
    </row>
    <row r="486">
      <c r="A486" s="12" t="n"/>
      <c r="B486" s="4" t="n"/>
      <c r="C486" s="4" t="n"/>
      <c r="D486" s="4" t="n"/>
      <c r="E486" s="5" t="n"/>
      <c r="F486" s="4" t="n"/>
      <c r="G486" s="4" t="n"/>
      <c r="H486" s="4" t="n"/>
      <c r="I486" s="14">
        <f>IF($A486="","",DATE(YEAR($A486),MONTH($A486),1))</f>
        <v/>
      </c>
    </row>
    <row r="487">
      <c r="A487" s="12" t="n"/>
      <c r="B487" s="4" t="n"/>
      <c r="C487" s="4" t="n"/>
      <c r="D487" s="4" t="n"/>
      <c r="E487" s="5" t="n"/>
      <c r="F487" s="4" t="n"/>
      <c r="G487" s="4" t="n"/>
      <c r="H487" s="4" t="n"/>
      <c r="I487" s="14">
        <f>IF($A487="","",DATE(YEAR($A487),MONTH($A487),1))</f>
        <v/>
      </c>
    </row>
    <row r="488">
      <c r="A488" s="12" t="n"/>
      <c r="B488" s="4" t="n"/>
      <c r="C488" s="4" t="n"/>
      <c r="D488" s="4" t="n"/>
      <c r="E488" s="5" t="n"/>
      <c r="F488" s="4" t="n"/>
      <c r="G488" s="4" t="n"/>
      <c r="H488" s="4" t="n"/>
      <c r="I488" s="14">
        <f>IF($A488="","",DATE(YEAR($A488),MONTH($A488),1))</f>
        <v/>
      </c>
    </row>
    <row r="489">
      <c r="A489" s="12" t="n"/>
      <c r="B489" s="4" t="n"/>
      <c r="C489" s="4" t="n"/>
      <c r="D489" s="4" t="n"/>
      <c r="E489" s="5" t="n"/>
      <c r="F489" s="4" t="n"/>
      <c r="G489" s="4" t="n"/>
      <c r="H489" s="4" t="n"/>
      <c r="I489" s="14">
        <f>IF($A489="","",DATE(YEAR($A489),MONTH($A489),1))</f>
        <v/>
      </c>
    </row>
    <row r="490">
      <c r="A490" s="12" t="n"/>
      <c r="B490" s="4" t="n"/>
      <c r="C490" s="4" t="n"/>
      <c r="D490" s="4" t="n"/>
      <c r="E490" s="5" t="n"/>
      <c r="F490" s="4" t="n"/>
      <c r="G490" s="4" t="n"/>
      <c r="H490" s="4" t="n"/>
      <c r="I490" s="14">
        <f>IF($A490="","",DATE(YEAR($A490),MONTH($A490),1))</f>
        <v/>
      </c>
    </row>
    <row r="491">
      <c r="A491" s="12" t="n"/>
      <c r="B491" s="4" t="n"/>
      <c r="C491" s="4" t="n"/>
      <c r="D491" s="4" t="n"/>
      <c r="E491" s="5" t="n"/>
      <c r="F491" s="4" t="n"/>
      <c r="G491" s="4" t="n"/>
      <c r="H491" s="4" t="n"/>
      <c r="I491" s="14">
        <f>IF($A491="","",DATE(YEAR($A491),MONTH($A491),1))</f>
        <v/>
      </c>
    </row>
    <row r="492">
      <c r="A492" s="12" t="n"/>
      <c r="B492" s="4" t="n"/>
      <c r="C492" s="4" t="n"/>
      <c r="D492" s="4" t="n"/>
      <c r="E492" s="5" t="n"/>
      <c r="F492" s="4" t="n"/>
      <c r="G492" s="4" t="n"/>
      <c r="H492" s="4" t="n"/>
      <c r="I492" s="14">
        <f>IF($A492="","",DATE(YEAR($A492),MONTH($A492),1))</f>
        <v/>
      </c>
    </row>
    <row r="493">
      <c r="A493" s="12" t="n"/>
      <c r="B493" s="4" t="n"/>
      <c r="C493" s="4" t="n"/>
      <c r="D493" s="4" t="n"/>
      <c r="E493" s="5" t="n"/>
      <c r="F493" s="4" t="n"/>
      <c r="G493" s="4" t="n"/>
      <c r="H493" s="4" t="n"/>
      <c r="I493" s="14">
        <f>IF($A493="","",DATE(YEAR($A493),MONTH($A493),1))</f>
        <v/>
      </c>
    </row>
    <row r="494">
      <c r="A494" s="12" t="n"/>
      <c r="B494" s="4" t="n"/>
      <c r="C494" s="4" t="n"/>
      <c r="D494" s="4" t="n"/>
      <c r="E494" s="5" t="n"/>
      <c r="F494" s="4" t="n"/>
      <c r="G494" s="4" t="n"/>
      <c r="H494" s="4" t="n"/>
      <c r="I494" s="14">
        <f>IF($A494="","",DATE(YEAR($A494),MONTH($A494),1))</f>
        <v/>
      </c>
    </row>
    <row r="495">
      <c r="A495" s="12" t="n"/>
      <c r="B495" s="4" t="n"/>
      <c r="C495" s="4" t="n"/>
      <c r="D495" s="4" t="n"/>
      <c r="E495" s="5" t="n"/>
      <c r="F495" s="4" t="n"/>
      <c r="G495" s="4" t="n"/>
      <c r="H495" s="4" t="n"/>
      <c r="I495" s="14">
        <f>IF($A495="","",DATE(YEAR($A495),MONTH($A495),1))</f>
        <v/>
      </c>
    </row>
    <row r="496">
      <c r="A496" s="12" t="n"/>
      <c r="B496" s="4" t="n"/>
      <c r="C496" s="4" t="n"/>
      <c r="D496" s="4" t="n"/>
      <c r="E496" s="5" t="n"/>
      <c r="F496" s="4" t="n"/>
      <c r="G496" s="4" t="n"/>
      <c r="H496" s="4" t="n"/>
      <c r="I496" s="14">
        <f>IF($A496="","",DATE(YEAR($A496),MONTH($A496),1))</f>
        <v/>
      </c>
    </row>
    <row r="497">
      <c r="A497" s="12" t="n"/>
      <c r="B497" s="4" t="n"/>
      <c r="C497" s="4" t="n"/>
      <c r="D497" s="4" t="n"/>
      <c r="E497" s="5" t="n"/>
      <c r="F497" s="4" t="n"/>
      <c r="G497" s="4" t="n"/>
      <c r="H497" s="4" t="n"/>
      <c r="I497" s="14">
        <f>IF($A497="","",DATE(YEAR($A497),MONTH($A497),1))</f>
        <v/>
      </c>
    </row>
    <row r="498">
      <c r="A498" s="12" t="n"/>
      <c r="B498" s="4" t="n"/>
      <c r="C498" s="4" t="n"/>
      <c r="D498" s="4" t="n"/>
      <c r="E498" s="5" t="n"/>
      <c r="F498" s="4" t="n"/>
      <c r="G498" s="4" t="n"/>
      <c r="H498" s="4" t="n"/>
      <c r="I498" s="14">
        <f>IF($A498="","",DATE(YEAR($A498),MONTH($A498),1))</f>
        <v/>
      </c>
    </row>
    <row r="499">
      <c r="A499" s="12" t="n"/>
      <c r="B499" s="4" t="n"/>
      <c r="C499" s="4" t="n"/>
      <c r="D499" s="4" t="n"/>
      <c r="E499" s="5" t="n"/>
      <c r="F499" s="4" t="n"/>
      <c r="G499" s="4" t="n"/>
      <c r="H499" s="4" t="n"/>
      <c r="I499" s="14">
        <f>IF($A499="","",DATE(YEAR($A499),MONTH($A499),1))</f>
        <v/>
      </c>
    </row>
    <row r="500">
      <c r="A500" s="12" t="n"/>
      <c r="B500" s="4" t="n"/>
      <c r="C500" s="4" t="n"/>
      <c r="D500" s="4" t="n"/>
      <c r="E500" s="5" t="n"/>
      <c r="F500" s="4" t="n"/>
      <c r="G500" s="4" t="n"/>
      <c r="H500" s="4" t="n"/>
      <c r="I500" s="14">
        <f>IF($A500="","",DATE(YEAR($A500),MONTH($A500),1))</f>
        <v/>
      </c>
    </row>
    <row r="501">
      <c r="A501" s="12" t="n"/>
      <c r="B501" s="4" t="n"/>
      <c r="C501" s="4" t="n"/>
      <c r="D501" s="4" t="n"/>
      <c r="E501" s="5" t="n"/>
      <c r="F501" s="4" t="n"/>
      <c r="G501" s="4" t="n"/>
      <c r="H501" s="4" t="n"/>
      <c r="I501" s="14">
        <f>IF($A501="","",DATE(YEAR($A501),MONTH($A501),1))</f>
        <v/>
      </c>
    </row>
    <row r="502">
      <c r="A502" s="12" t="n"/>
      <c r="B502" s="4" t="n"/>
      <c r="C502" s="4" t="n"/>
      <c r="D502" s="4" t="n"/>
      <c r="E502" s="5" t="n"/>
      <c r="F502" s="4" t="n"/>
      <c r="G502" s="4" t="n"/>
      <c r="H502" s="4" t="n"/>
      <c r="I502" s="14">
        <f>IF($A502="","",DATE(YEAR($A502),MONTH($A502),1))</f>
        <v/>
      </c>
    </row>
    <row r="503">
      <c r="A503" s="12" t="n"/>
      <c r="B503" s="4" t="n"/>
      <c r="C503" s="4" t="n"/>
      <c r="D503" s="4" t="n"/>
      <c r="E503" s="5" t="n"/>
      <c r="F503" s="4" t="n"/>
      <c r="G503" s="4" t="n"/>
      <c r="H503" s="4" t="n"/>
      <c r="I503" s="14">
        <f>IF($A503="","",DATE(YEAR($A503),MONTH($A503),1))</f>
        <v/>
      </c>
    </row>
    <row r="504">
      <c r="A504" s="12" t="n"/>
      <c r="B504" s="4" t="n"/>
      <c r="C504" s="4" t="n"/>
      <c r="D504" s="4" t="n"/>
      <c r="E504" s="5" t="n"/>
      <c r="F504" s="4" t="n"/>
      <c r="G504" s="4" t="n"/>
      <c r="H504" s="4" t="n"/>
      <c r="I504" s="14">
        <f>IF($A504="","",DATE(YEAR($A504),MONTH($A504),1))</f>
        <v/>
      </c>
    </row>
    <row r="505">
      <c r="A505" s="12" t="n"/>
      <c r="B505" s="4" t="n"/>
      <c r="C505" s="4" t="n"/>
      <c r="D505" s="4" t="n"/>
      <c r="E505" s="5" t="n"/>
      <c r="F505" s="4" t="n"/>
      <c r="G505" s="4" t="n"/>
      <c r="H505" s="4" t="n"/>
      <c r="I505" s="14">
        <f>IF($A505="","",DATE(YEAR($A505),MONTH($A505),1))</f>
        <v/>
      </c>
    </row>
    <row r="506">
      <c r="A506" s="12" t="n"/>
      <c r="B506" s="4" t="n"/>
      <c r="C506" s="4" t="n"/>
      <c r="D506" s="4" t="n"/>
      <c r="E506" s="5" t="n"/>
      <c r="F506" s="4" t="n"/>
      <c r="G506" s="4" t="n"/>
      <c r="H506" s="4" t="n"/>
      <c r="I506" s="14">
        <f>IF($A506="","",DATE(YEAR($A506),MONTH($A506),1))</f>
        <v/>
      </c>
    </row>
    <row r="507">
      <c r="A507" s="12" t="n"/>
      <c r="B507" s="4" t="n"/>
      <c r="C507" s="4" t="n"/>
      <c r="D507" s="4" t="n"/>
      <c r="E507" s="5" t="n"/>
      <c r="F507" s="4" t="n"/>
      <c r="G507" s="4" t="n"/>
      <c r="H507" s="4" t="n"/>
      <c r="I507" s="14">
        <f>IF($A507="","",DATE(YEAR($A507),MONTH($A507),1))</f>
        <v/>
      </c>
    </row>
    <row r="508">
      <c r="A508" s="12" t="n"/>
      <c r="B508" s="4" t="n"/>
      <c r="C508" s="4" t="n"/>
      <c r="D508" s="4" t="n"/>
      <c r="E508" s="5" t="n"/>
      <c r="F508" s="4" t="n"/>
      <c r="G508" s="4" t="n"/>
      <c r="H508" s="4" t="n"/>
      <c r="I508" s="14">
        <f>IF($A508="","",DATE(YEAR($A508),MONTH($A508),1))</f>
        <v/>
      </c>
    </row>
    <row r="509">
      <c r="A509" s="12" t="n"/>
      <c r="B509" s="4" t="n"/>
      <c r="C509" s="4" t="n"/>
      <c r="D509" s="4" t="n"/>
      <c r="E509" s="5" t="n"/>
      <c r="F509" s="4" t="n"/>
      <c r="G509" s="4" t="n"/>
      <c r="H509" s="4" t="n"/>
      <c r="I509" s="14">
        <f>IF($A509="","",DATE(YEAR($A509),MONTH($A509),1))</f>
        <v/>
      </c>
    </row>
    <row r="510">
      <c r="A510" s="12" t="n"/>
      <c r="B510" s="4" t="n"/>
      <c r="C510" s="4" t="n"/>
      <c r="D510" s="4" t="n"/>
      <c r="E510" s="5" t="n"/>
      <c r="F510" s="4" t="n"/>
      <c r="G510" s="4" t="n"/>
      <c r="H510" s="4" t="n"/>
      <c r="I510" s="14">
        <f>IF($A510="","",DATE(YEAR($A510),MONTH($A510),1))</f>
        <v/>
      </c>
    </row>
    <row r="511">
      <c r="A511" s="12" t="n"/>
      <c r="B511" s="4" t="n"/>
      <c r="C511" s="4" t="n"/>
      <c r="D511" s="4" t="n"/>
      <c r="E511" s="5" t="n"/>
      <c r="F511" s="4" t="n"/>
      <c r="G511" s="4" t="n"/>
      <c r="H511" s="4" t="n"/>
      <c r="I511" s="14">
        <f>IF($A511="","",DATE(YEAR($A511),MONTH($A511),1))</f>
        <v/>
      </c>
    </row>
    <row r="512">
      <c r="A512" s="12" t="n"/>
      <c r="B512" s="4" t="n"/>
      <c r="C512" s="4" t="n"/>
      <c r="D512" s="4" t="n"/>
      <c r="E512" s="5" t="n"/>
      <c r="F512" s="4" t="n"/>
      <c r="G512" s="4" t="n"/>
      <c r="H512" s="4" t="n"/>
      <c r="I512" s="14">
        <f>IF($A512="","",DATE(YEAR($A512),MONTH($A512),1))</f>
        <v/>
      </c>
    </row>
    <row r="513">
      <c r="A513" s="12" t="n"/>
      <c r="B513" s="4" t="n"/>
      <c r="C513" s="4" t="n"/>
      <c r="D513" s="4" t="n"/>
      <c r="E513" s="5" t="n"/>
      <c r="F513" s="4" t="n"/>
      <c r="G513" s="4" t="n"/>
      <c r="H513" s="4" t="n"/>
      <c r="I513" s="14">
        <f>IF($A513="","",DATE(YEAR($A513),MONTH($A513),1))</f>
        <v/>
      </c>
    </row>
    <row r="514">
      <c r="A514" s="12" t="n"/>
      <c r="B514" s="4" t="n"/>
      <c r="C514" s="4" t="n"/>
      <c r="D514" s="4" t="n"/>
      <c r="E514" s="5" t="n"/>
      <c r="F514" s="4" t="n"/>
      <c r="G514" s="4" t="n"/>
      <c r="H514" s="4" t="n"/>
      <c r="I514" s="14">
        <f>IF($A514="","",DATE(YEAR($A514),MONTH($A514),1))</f>
        <v/>
      </c>
    </row>
    <row r="515">
      <c r="A515" s="12" t="n"/>
      <c r="B515" s="4" t="n"/>
      <c r="C515" s="4" t="n"/>
      <c r="D515" s="4" t="n"/>
      <c r="E515" s="5" t="n"/>
      <c r="F515" s="4" t="n"/>
      <c r="G515" s="4" t="n"/>
      <c r="H515" s="4" t="n"/>
      <c r="I515" s="14">
        <f>IF($A515="","",DATE(YEAR($A515),MONTH($A515),1))</f>
        <v/>
      </c>
    </row>
    <row r="516">
      <c r="A516" s="12" t="n"/>
      <c r="B516" s="4" t="n"/>
      <c r="C516" s="4" t="n"/>
      <c r="D516" s="4" t="n"/>
      <c r="E516" s="5" t="n"/>
      <c r="F516" s="4" t="n"/>
      <c r="G516" s="4" t="n"/>
      <c r="H516" s="4" t="n"/>
      <c r="I516" s="14">
        <f>IF($A516="","",DATE(YEAR($A516),MONTH($A516),1))</f>
        <v/>
      </c>
    </row>
    <row r="517">
      <c r="A517" s="12" t="n"/>
      <c r="B517" s="4" t="n"/>
      <c r="C517" s="4" t="n"/>
      <c r="D517" s="4" t="n"/>
      <c r="E517" s="5" t="n"/>
      <c r="F517" s="4" t="n"/>
      <c r="G517" s="4" t="n"/>
      <c r="H517" s="4" t="n"/>
      <c r="I517" s="14">
        <f>IF($A517="","",DATE(YEAR($A517),MONTH($A517),1))</f>
        <v/>
      </c>
    </row>
    <row r="518">
      <c r="A518" s="12" t="n"/>
      <c r="B518" s="4" t="n"/>
      <c r="C518" s="4" t="n"/>
      <c r="D518" s="4" t="n"/>
      <c r="E518" s="5" t="n"/>
      <c r="F518" s="4" t="n"/>
      <c r="G518" s="4" t="n"/>
      <c r="H518" s="4" t="n"/>
      <c r="I518" s="14">
        <f>IF($A518="","",DATE(YEAR($A518),MONTH($A518),1))</f>
        <v/>
      </c>
    </row>
    <row r="519">
      <c r="A519" s="12" t="n"/>
      <c r="B519" s="4" t="n"/>
      <c r="C519" s="4" t="n"/>
      <c r="D519" s="4" t="n"/>
      <c r="E519" s="5" t="n"/>
      <c r="F519" s="4" t="n"/>
      <c r="G519" s="4" t="n"/>
      <c r="H519" s="4" t="n"/>
      <c r="I519" s="14">
        <f>IF($A519="","",DATE(YEAR($A519),MONTH($A519),1))</f>
        <v/>
      </c>
    </row>
    <row r="520">
      <c r="A520" s="12" t="n"/>
      <c r="B520" s="4" t="n"/>
      <c r="C520" s="4" t="n"/>
      <c r="D520" s="4" t="n"/>
      <c r="E520" s="5" t="n"/>
      <c r="F520" s="4" t="n"/>
      <c r="G520" s="4" t="n"/>
      <c r="H520" s="4" t="n"/>
      <c r="I520" s="14">
        <f>IF($A520="","",DATE(YEAR($A520),MONTH($A520),1))</f>
        <v/>
      </c>
    </row>
    <row r="521">
      <c r="A521" s="12" t="n"/>
      <c r="B521" s="4" t="n"/>
      <c r="C521" s="4" t="n"/>
      <c r="D521" s="4" t="n"/>
      <c r="E521" s="5" t="n"/>
      <c r="F521" s="4" t="n"/>
      <c r="G521" s="4" t="n"/>
      <c r="H521" s="4" t="n"/>
      <c r="I521" s="14">
        <f>IF($A521="","",DATE(YEAR($A521),MONTH($A521),1))</f>
        <v/>
      </c>
    </row>
    <row r="522">
      <c r="A522" s="12" t="n"/>
      <c r="B522" s="4" t="n"/>
      <c r="C522" s="4" t="n"/>
      <c r="D522" s="4" t="n"/>
      <c r="E522" s="5" t="n"/>
      <c r="F522" s="4" t="n"/>
      <c r="G522" s="4" t="n"/>
      <c r="H522" s="4" t="n"/>
      <c r="I522" s="14">
        <f>IF($A522="","",DATE(YEAR($A522),MONTH($A522),1))</f>
        <v/>
      </c>
    </row>
    <row r="523">
      <c r="A523" s="12" t="n"/>
      <c r="B523" s="4" t="n"/>
      <c r="C523" s="4" t="n"/>
      <c r="D523" s="4" t="n"/>
      <c r="E523" s="5" t="n"/>
      <c r="F523" s="4" t="n"/>
      <c r="G523" s="4" t="n"/>
      <c r="H523" s="4" t="n"/>
      <c r="I523" s="14">
        <f>IF($A523="","",DATE(YEAR($A523),MONTH($A523),1))</f>
        <v/>
      </c>
    </row>
    <row r="524">
      <c r="A524" s="12" t="n"/>
      <c r="B524" s="4" t="n"/>
      <c r="C524" s="4" t="n"/>
      <c r="D524" s="4" t="n"/>
      <c r="E524" s="5" t="n"/>
      <c r="F524" s="4" t="n"/>
      <c r="G524" s="4" t="n"/>
      <c r="H524" s="4" t="n"/>
      <c r="I524" s="14">
        <f>IF($A524="","",DATE(YEAR($A524),MONTH($A524),1))</f>
        <v/>
      </c>
    </row>
    <row r="525">
      <c r="A525" s="12" t="n"/>
      <c r="B525" s="4" t="n"/>
      <c r="C525" s="4" t="n"/>
      <c r="D525" s="4" t="n"/>
      <c r="E525" s="5" t="n"/>
      <c r="F525" s="4" t="n"/>
      <c r="G525" s="4" t="n"/>
      <c r="H525" s="4" t="n"/>
      <c r="I525" s="14">
        <f>IF($A525="","",DATE(YEAR($A525),MONTH($A525),1))</f>
        <v/>
      </c>
    </row>
    <row r="526">
      <c r="A526" s="12" t="n"/>
      <c r="B526" s="4" t="n"/>
      <c r="C526" s="4" t="n"/>
      <c r="D526" s="4" t="n"/>
      <c r="E526" s="5" t="n"/>
      <c r="F526" s="4" t="n"/>
      <c r="G526" s="4" t="n"/>
      <c r="H526" s="4" t="n"/>
      <c r="I526" s="14">
        <f>IF($A526="","",DATE(YEAR($A526),MONTH($A526),1))</f>
        <v/>
      </c>
    </row>
    <row r="527">
      <c r="A527" s="12" t="n"/>
      <c r="B527" s="4" t="n"/>
      <c r="C527" s="4" t="n"/>
      <c r="D527" s="4" t="n"/>
      <c r="E527" s="5" t="n"/>
      <c r="F527" s="4" t="n"/>
      <c r="G527" s="4" t="n"/>
      <c r="H527" s="4" t="n"/>
      <c r="I527" s="14">
        <f>IF($A527="","",DATE(YEAR($A527),MONTH($A527),1))</f>
        <v/>
      </c>
    </row>
    <row r="528">
      <c r="A528" s="12" t="n"/>
      <c r="B528" s="4" t="n"/>
      <c r="C528" s="4" t="n"/>
      <c r="D528" s="4" t="n"/>
      <c r="E528" s="5" t="n"/>
      <c r="F528" s="4" t="n"/>
      <c r="G528" s="4" t="n"/>
      <c r="H528" s="4" t="n"/>
      <c r="I528" s="14">
        <f>IF($A528="","",DATE(YEAR($A528),MONTH($A528),1))</f>
        <v/>
      </c>
    </row>
    <row r="529">
      <c r="A529" s="12" t="n"/>
      <c r="B529" s="4" t="n"/>
      <c r="C529" s="4" t="n"/>
      <c r="D529" s="4" t="n"/>
      <c r="E529" s="5" t="n"/>
      <c r="F529" s="4" t="n"/>
      <c r="G529" s="4" t="n"/>
      <c r="H529" s="4" t="n"/>
      <c r="I529" s="14">
        <f>IF($A529="","",DATE(YEAR($A529),MONTH($A529),1))</f>
        <v/>
      </c>
    </row>
    <row r="530">
      <c r="A530" s="12" t="n"/>
      <c r="B530" s="4" t="n"/>
      <c r="C530" s="4" t="n"/>
      <c r="D530" s="4" t="n"/>
      <c r="E530" s="5" t="n"/>
      <c r="F530" s="4" t="n"/>
      <c r="G530" s="4" t="n"/>
      <c r="H530" s="4" t="n"/>
      <c r="I530" s="14">
        <f>IF($A530="","",DATE(YEAR($A530),MONTH($A530),1))</f>
        <v/>
      </c>
    </row>
    <row r="531">
      <c r="A531" s="12" t="n"/>
      <c r="B531" s="4" t="n"/>
      <c r="C531" s="4" t="n"/>
      <c r="D531" s="4" t="n"/>
      <c r="E531" s="5" t="n"/>
      <c r="F531" s="4" t="n"/>
      <c r="G531" s="4" t="n"/>
      <c r="H531" s="4" t="n"/>
      <c r="I531" s="14">
        <f>IF($A531="","",DATE(YEAR($A531),MONTH($A531),1))</f>
        <v/>
      </c>
    </row>
    <row r="532">
      <c r="A532" s="12" t="n"/>
      <c r="B532" s="4" t="n"/>
      <c r="C532" s="4" t="n"/>
      <c r="D532" s="4" t="n"/>
      <c r="E532" s="5" t="n"/>
      <c r="F532" s="4" t="n"/>
      <c r="G532" s="4" t="n"/>
      <c r="H532" s="4" t="n"/>
      <c r="I532" s="14">
        <f>IF($A532="","",DATE(YEAR($A532),MONTH($A532),1))</f>
        <v/>
      </c>
    </row>
    <row r="533">
      <c r="A533" s="12" t="n"/>
      <c r="B533" s="4" t="n"/>
      <c r="C533" s="4" t="n"/>
      <c r="D533" s="4" t="n"/>
      <c r="E533" s="5" t="n"/>
      <c r="F533" s="4" t="n"/>
      <c r="G533" s="4" t="n"/>
      <c r="H533" s="4" t="n"/>
      <c r="I533" s="14">
        <f>IF($A533="","",DATE(YEAR($A533),MONTH($A533),1))</f>
        <v/>
      </c>
    </row>
    <row r="534">
      <c r="A534" s="12" t="n"/>
      <c r="B534" s="4" t="n"/>
      <c r="C534" s="4" t="n"/>
      <c r="D534" s="4" t="n"/>
      <c r="E534" s="5" t="n"/>
      <c r="F534" s="4" t="n"/>
      <c r="G534" s="4" t="n"/>
      <c r="H534" s="4" t="n"/>
      <c r="I534" s="14">
        <f>IF($A534="","",DATE(YEAR($A534),MONTH($A534),1))</f>
        <v/>
      </c>
    </row>
    <row r="535">
      <c r="A535" s="12" t="n"/>
      <c r="B535" s="4" t="n"/>
      <c r="C535" s="4" t="n"/>
      <c r="D535" s="4" t="n"/>
      <c r="E535" s="5" t="n"/>
      <c r="F535" s="4" t="n"/>
      <c r="G535" s="4" t="n"/>
      <c r="H535" s="4" t="n"/>
      <c r="I535" s="14">
        <f>IF($A535="","",DATE(YEAR($A535),MONTH($A535),1))</f>
        <v/>
      </c>
    </row>
    <row r="536">
      <c r="A536" s="12" t="n"/>
      <c r="B536" s="4" t="n"/>
      <c r="C536" s="4" t="n"/>
      <c r="D536" s="4" t="n"/>
      <c r="E536" s="5" t="n"/>
      <c r="F536" s="4" t="n"/>
      <c r="G536" s="4" t="n"/>
      <c r="H536" s="4" t="n"/>
      <c r="I536" s="14">
        <f>IF($A536="","",DATE(YEAR($A536),MONTH($A536),1))</f>
        <v/>
      </c>
    </row>
    <row r="537">
      <c r="A537" s="12" t="n"/>
      <c r="B537" s="4" t="n"/>
      <c r="C537" s="4" t="n"/>
      <c r="D537" s="4" t="n"/>
      <c r="E537" s="5" t="n"/>
      <c r="F537" s="4" t="n"/>
      <c r="G537" s="4" t="n"/>
      <c r="H537" s="4" t="n"/>
      <c r="I537" s="14">
        <f>IF($A537="","",DATE(YEAR($A537),MONTH($A537),1))</f>
        <v/>
      </c>
    </row>
    <row r="538">
      <c r="A538" s="12" t="n"/>
      <c r="B538" s="4" t="n"/>
      <c r="C538" s="4" t="n"/>
      <c r="D538" s="4" t="n"/>
      <c r="E538" s="5" t="n"/>
      <c r="F538" s="4" t="n"/>
      <c r="G538" s="4" t="n"/>
      <c r="H538" s="4" t="n"/>
      <c r="I538" s="14">
        <f>IF($A538="","",DATE(YEAR($A538),MONTH($A538),1))</f>
        <v/>
      </c>
    </row>
    <row r="539">
      <c r="A539" s="12" t="n"/>
      <c r="B539" s="4" t="n"/>
      <c r="C539" s="4" t="n"/>
      <c r="D539" s="4" t="n"/>
      <c r="E539" s="5" t="n"/>
      <c r="F539" s="4" t="n"/>
      <c r="G539" s="4" t="n"/>
      <c r="H539" s="4" t="n"/>
      <c r="I539" s="14">
        <f>IF($A539="","",DATE(YEAR($A539),MONTH($A539),1))</f>
        <v/>
      </c>
    </row>
    <row r="540">
      <c r="A540" s="12" t="n"/>
      <c r="B540" s="4" t="n"/>
      <c r="C540" s="4" t="n"/>
      <c r="D540" s="4" t="n"/>
      <c r="E540" s="5" t="n"/>
      <c r="F540" s="4" t="n"/>
      <c r="G540" s="4" t="n"/>
      <c r="H540" s="4" t="n"/>
      <c r="I540" s="14">
        <f>IF($A540="","",DATE(YEAR($A540),MONTH($A540),1))</f>
        <v/>
      </c>
    </row>
    <row r="541">
      <c r="A541" s="12" t="n"/>
      <c r="B541" s="4" t="n"/>
      <c r="C541" s="4" t="n"/>
      <c r="D541" s="4" t="n"/>
      <c r="E541" s="5" t="n"/>
      <c r="F541" s="4" t="n"/>
      <c r="G541" s="4" t="n"/>
      <c r="H541" s="4" t="n"/>
      <c r="I541" s="14">
        <f>IF($A541="","",DATE(YEAR($A541),MONTH($A541),1))</f>
        <v/>
      </c>
    </row>
    <row r="542">
      <c r="A542" s="12" t="n"/>
      <c r="B542" s="4" t="n"/>
      <c r="C542" s="4" t="n"/>
      <c r="D542" s="4" t="n"/>
      <c r="E542" s="5" t="n"/>
      <c r="F542" s="4" t="n"/>
      <c r="G542" s="4" t="n"/>
      <c r="H542" s="4" t="n"/>
      <c r="I542" s="14">
        <f>IF($A542="","",DATE(YEAR($A542),MONTH($A542),1))</f>
        <v/>
      </c>
    </row>
    <row r="543">
      <c r="A543" s="12" t="n"/>
      <c r="B543" s="4" t="n"/>
      <c r="C543" s="4" t="n"/>
      <c r="D543" s="4" t="n"/>
      <c r="E543" s="5" t="n"/>
      <c r="F543" s="4" t="n"/>
      <c r="G543" s="4" t="n"/>
      <c r="H543" s="4" t="n"/>
      <c r="I543" s="14">
        <f>IF($A543="","",DATE(YEAR($A543),MONTH($A543),1))</f>
        <v/>
      </c>
    </row>
    <row r="544">
      <c r="A544" s="12" t="n"/>
      <c r="B544" s="4" t="n"/>
      <c r="C544" s="4" t="n"/>
      <c r="D544" s="4" t="n"/>
      <c r="E544" s="5" t="n"/>
      <c r="F544" s="4" t="n"/>
      <c r="G544" s="4" t="n"/>
      <c r="H544" s="4" t="n"/>
      <c r="I544" s="14">
        <f>IF($A544="","",DATE(YEAR($A544),MONTH($A544),1))</f>
        <v/>
      </c>
    </row>
    <row r="545">
      <c r="A545" s="12" t="n"/>
      <c r="B545" s="4" t="n"/>
      <c r="C545" s="4" t="n"/>
      <c r="D545" s="4" t="n"/>
      <c r="E545" s="5" t="n"/>
      <c r="F545" s="4" t="n"/>
      <c r="G545" s="4" t="n"/>
      <c r="H545" s="4" t="n"/>
      <c r="I545" s="14">
        <f>IF($A545="","",DATE(YEAR($A545),MONTH($A545),1))</f>
        <v/>
      </c>
    </row>
    <row r="546">
      <c r="A546" s="12" t="n"/>
      <c r="B546" s="4" t="n"/>
      <c r="C546" s="4" t="n"/>
      <c r="D546" s="4" t="n"/>
      <c r="E546" s="5" t="n"/>
      <c r="F546" s="4" t="n"/>
      <c r="G546" s="4" t="n"/>
      <c r="H546" s="4" t="n"/>
      <c r="I546" s="14">
        <f>IF($A546="","",DATE(YEAR($A546),MONTH($A546),1))</f>
        <v/>
      </c>
    </row>
    <row r="547">
      <c r="A547" s="12" t="n"/>
      <c r="B547" s="4" t="n"/>
      <c r="C547" s="4" t="n"/>
      <c r="D547" s="4" t="n"/>
      <c r="E547" s="5" t="n"/>
      <c r="F547" s="4" t="n"/>
      <c r="G547" s="4" t="n"/>
      <c r="H547" s="4" t="n"/>
      <c r="I547" s="14">
        <f>IF($A547="","",DATE(YEAR($A547),MONTH($A547),1))</f>
        <v/>
      </c>
    </row>
    <row r="548">
      <c r="A548" s="12" t="n"/>
      <c r="B548" s="4" t="n"/>
      <c r="C548" s="4" t="n"/>
      <c r="D548" s="4" t="n"/>
      <c r="E548" s="5" t="n"/>
      <c r="F548" s="4" t="n"/>
      <c r="G548" s="4" t="n"/>
      <c r="H548" s="4" t="n"/>
      <c r="I548" s="14">
        <f>IF($A548="","",DATE(YEAR($A548),MONTH($A548),1))</f>
        <v/>
      </c>
    </row>
    <row r="549">
      <c r="A549" s="12" t="n"/>
      <c r="B549" s="4" t="n"/>
      <c r="C549" s="4" t="n"/>
      <c r="D549" s="4" t="n"/>
      <c r="E549" s="5" t="n"/>
      <c r="F549" s="4" t="n"/>
      <c r="G549" s="4" t="n"/>
      <c r="H549" s="4" t="n"/>
      <c r="I549" s="14">
        <f>IF($A549="","",DATE(YEAR($A549),MONTH($A549),1))</f>
        <v/>
      </c>
    </row>
    <row r="550">
      <c r="A550" s="12" t="n"/>
      <c r="B550" s="4" t="n"/>
      <c r="C550" s="4" t="n"/>
      <c r="D550" s="4" t="n"/>
      <c r="E550" s="5" t="n"/>
      <c r="F550" s="4" t="n"/>
      <c r="G550" s="4" t="n"/>
      <c r="H550" s="4" t="n"/>
      <c r="I550" s="14">
        <f>IF($A550="","",DATE(YEAR($A550),MONTH($A550),1))</f>
        <v/>
      </c>
    </row>
    <row r="551">
      <c r="A551" s="12" t="n"/>
      <c r="B551" s="4" t="n"/>
      <c r="C551" s="4" t="n"/>
      <c r="D551" s="4" t="n"/>
      <c r="E551" s="5" t="n"/>
      <c r="F551" s="4" t="n"/>
      <c r="G551" s="4" t="n"/>
      <c r="H551" s="4" t="n"/>
      <c r="I551" s="14">
        <f>IF($A551="","",DATE(YEAR($A551),MONTH($A551),1))</f>
        <v/>
      </c>
    </row>
    <row r="552">
      <c r="A552" s="12" t="n"/>
      <c r="B552" s="4" t="n"/>
      <c r="C552" s="4" t="n"/>
      <c r="D552" s="4" t="n"/>
      <c r="E552" s="5" t="n"/>
      <c r="F552" s="4" t="n"/>
      <c r="G552" s="4" t="n"/>
      <c r="H552" s="4" t="n"/>
      <c r="I552" s="14">
        <f>IF($A552="","",DATE(YEAR($A552),MONTH($A552),1))</f>
        <v/>
      </c>
    </row>
    <row r="553">
      <c r="A553" s="12" t="n"/>
      <c r="B553" s="4" t="n"/>
      <c r="C553" s="4" t="n"/>
      <c r="D553" s="4" t="n"/>
      <c r="E553" s="5" t="n"/>
      <c r="F553" s="4" t="n"/>
      <c r="G553" s="4" t="n"/>
      <c r="H553" s="4" t="n"/>
      <c r="I553" s="14">
        <f>IF($A553="","",DATE(YEAR($A553),MONTH($A553),1))</f>
        <v/>
      </c>
    </row>
    <row r="554">
      <c r="A554" s="12" t="n"/>
      <c r="B554" s="4" t="n"/>
      <c r="C554" s="4" t="n"/>
      <c r="D554" s="4" t="n"/>
      <c r="E554" s="5" t="n"/>
      <c r="F554" s="4" t="n"/>
      <c r="G554" s="4" t="n"/>
      <c r="H554" s="4" t="n"/>
      <c r="I554" s="14">
        <f>IF($A554="","",DATE(YEAR($A554),MONTH($A554),1))</f>
        <v/>
      </c>
    </row>
    <row r="555">
      <c r="A555" s="12" t="n"/>
      <c r="B555" s="4" t="n"/>
      <c r="C555" s="4" t="n"/>
      <c r="D555" s="4" t="n"/>
      <c r="E555" s="5" t="n"/>
      <c r="F555" s="4" t="n"/>
      <c r="G555" s="4" t="n"/>
      <c r="H555" s="4" t="n"/>
      <c r="I555" s="14">
        <f>IF($A555="","",DATE(YEAR($A555),MONTH($A555),1))</f>
        <v/>
      </c>
    </row>
    <row r="556">
      <c r="A556" s="12" t="n"/>
      <c r="B556" s="4" t="n"/>
      <c r="C556" s="4" t="n"/>
      <c r="D556" s="4" t="n"/>
      <c r="E556" s="5" t="n"/>
      <c r="F556" s="4" t="n"/>
      <c r="G556" s="4" t="n"/>
      <c r="H556" s="4" t="n"/>
      <c r="I556" s="14">
        <f>IF($A556="","",DATE(YEAR($A556),MONTH($A556),1))</f>
        <v/>
      </c>
    </row>
    <row r="557">
      <c r="A557" s="12" t="n"/>
      <c r="B557" s="4" t="n"/>
      <c r="C557" s="4" t="n"/>
      <c r="D557" s="4" t="n"/>
      <c r="E557" s="5" t="n"/>
      <c r="F557" s="4" t="n"/>
      <c r="G557" s="4" t="n"/>
      <c r="H557" s="4" t="n"/>
      <c r="I557" s="14">
        <f>IF($A557="","",DATE(YEAR($A557),MONTH($A557),1))</f>
        <v/>
      </c>
    </row>
    <row r="558">
      <c r="A558" s="12" t="n"/>
      <c r="B558" s="4" t="n"/>
      <c r="C558" s="4" t="n"/>
      <c r="D558" s="4" t="n"/>
      <c r="E558" s="5" t="n"/>
      <c r="F558" s="4" t="n"/>
      <c r="G558" s="4" t="n"/>
      <c r="H558" s="4" t="n"/>
      <c r="I558" s="14">
        <f>IF($A558="","",DATE(YEAR($A558),MONTH($A558),1))</f>
        <v/>
      </c>
    </row>
    <row r="559">
      <c r="A559" s="12" t="n"/>
      <c r="B559" s="4" t="n"/>
      <c r="C559" s="4" t="n"/>
      <c r="D559" s="4" t="n"/>
      <c r="E559" s="5" t="n"/>
      <c r="F559" s="4" t="n"/>
      <c r="G559" s="4" t="n"/>
      <c r="H559" s="4" t="n"/>
      <c r="I559" s="14">
        <f>IF($A559="","",DATE(YEAR($A559),MONTH($A559),1))</f>
        <v/>
      </c>
    </row>
    <row r="560">
      <c r="A560" s="12" t="n"/>
      <c r="B560" s="4" t="n"/>
      <c r="C560" s="4" t="n"/>
      <c r="D560" s="4" t="n"/>
      <c r="E560" s="5" t="n"/>
      <c r="F560" s="4" t="n"/>
      <c r="G560" s="4" t="n"/>
      <c r="H560" s="4" t="n"/>
      <c r="I560" s="14">
        <f>IF($A560="","",DATE(YEAR($A560),MONTH($A560),1))</f>
        <v/>
      </c>
    </row>
    <row r="561">
      <c r="A561" s="12" t="n"/>
      <c r="B561" s="4" t="n"/>
      <c r="C561" s="4" t="n"/>
      <c r="D561" s="4" t="n"/>
      <c r="E561" s="5" t="n"/>
      <c r="F561" s="4" t="n"/>
      <c r="G561" s="4" t="n"/>
      <c r="H561" s="4" t="n"/>
      <c r="I561" s="14">
        <f>IF($A561="","",DATE(YEAR($A561),MONTH($A561),1))</f>
        <v/>
      </c>
    </row>
    <row r="562">
      <c r="A562" s="12" t="n"/>
      <c r="B562" s="4" t="n"/>
      <c r="C562" s="4" t="n"/>
      <c r="D562" s="4" t="n"/>
      <c r="E562" s="5" t="n"/>
      <c r="F562" s="4" t="n"/>
      <c r="G562" s="4" t="n"/>
      <c r="H562" s="4" t="n"/>
      <c r="I562" s="14">
        <f>IF($A562="","",DATE(YEAR($A562),MONTH($A562),1))</f>
        <v/>
      </c>
    </row>
    <row r="563">
      <c r="A563" s="12" t="n"/>
      <c r="B563" s="4" t="n"/>
      <c r="C563" s="4" t="n"/>
      <c r="D563" s="4" t="n"/>
      <c r="E563" s="5" t="n"/>
      <c r="F563" s="4" t="n"/>
      <c r="G563" s="4" t="n"/>
      <c r="H563" s="4" t="n"/>
      <c r="I563" s="14">
        <f>IF($A563="","",DATE(YEAR($A563),MONTH($A563),1))</f>
        <v/>
      </c>
    </row>
    <row r="564">
      <c r="A564" s="12" t="n"/>
      <c r="B564" s="4" t="n"/>
      <c r="C564" s="4" t="n"/>
      <c r="D564" s="4" t="n"/>
      <c r="E564" s="5" t="n"/>
      <c r="F564" s="4" t="n"/>
      <c r="G564" s="4" t="n"/>
      <c r="H564" s="4" t="n"/>
      <c r="I564" s="14">
        <f>IF($A564="","",DATE(YEAR($A564),MONTH($A564),1))</f>
        <v/>
      </c>
    </row>
    <row r="565">
      <c r="A565" s="12" t="n"/>
      <c r="B565" s="4" t="n"/>
      <c r="C565" s="4" t="n"/>
      <c r="D565" s="4" t="n"/>
      <c r="E565" s="5" t="n"/>
      <c r="F565" s="4" t="n"/>
      <c r="G565" s="4" t="n"/>
      <c r="H565" s="4" t="n"/>
      <c r="I565" s="14">
        <f>IF($A565="","",DATE(YEAR($A565),MONTH($A565),1))</f>
        <v/>
      </c>
    </row>
    <row r="566">
      <c r="A566" s="12" t="n"/>
      <c r="B566" s="4" t="n"/>
      <c r="C566" s="4" t="n"/>
      <c r="D566" s="4" t="n"/>
      <c r="E566" s="5" t="n"/>
      <c r="F566" s="4" t="n"/>
      <c r="G566" s="4" t="n"/>
      <c r="H566" s="4" t="n"/>
      <c r="I566" s="14">
        <f>IF($A566="","",DATE(YEAR($A566),MONTH($A566),1))</f>
        <v/>
      </c>
    </row>
    <row r="567">
      <c r="A567" s="12" t="n"/>
      <c r="B567" s="4" t="n"/>
      <c r="C567" s="4" t="n"/>
      <c r="D567" s="4" t="n"/>
      <c r="E567" s="5" t="n"/>
      <c r="F567" s="4" t="n"/>
      <c r="G567" s="4" t="n"/>
      <c r="H567" s="4" t="n"/>
      <c r="I567" s="14">
        <f>IF($A567="","",DATE(YEAR($A567),MONTH($A567),1))</f>
        <v/>
      </c>
    </row>
    <row r="568">
      <c r="A568" s="12" t="n"/>
      <c r="B568" s="4" t="n"/>
      <c r="C568" s="4" t="n"/>
      <c r="D568" s="4" t="n"/>
      <c r="E568" s="5" t="n"/>
      <c r="F568" s="4" t="n"/>
      <c r="G568" s="4" t="n"/>
      <c r="H568" s="4" t="n"/>
      <c r="I568" s="14">
        <f>IF($A568="","",DATE(YEAR($A568),MONTH($A568),1))</f>
        <v/>
      </c>
    </row>
    <row r="569">
      <c r="A569" s="12" t="n"/>
      <c r="B569" s="4" t="n"/>
      <c r="C569" s="4" t="n"/>
      <c r="D569" s="4" t="n"/>
      <c r="E569" s="5" t="n"/>
      <c r="F569" s="4" t="n"/>
      <c r="G569" s="4" t="n"/>
      <c r="H569" s="4" t="n"/>
      <c r="I569" s="14">
        <f>IF($A569="","",DATE(YEAR($A569),MONTH($A569),1))</f>
        <v/>
      </c>
    </row>
    <row r="570">
      <c r="A570" s="12" t="n"/>
      <c r="B570" s="4" t="n"/>
      <c r="C570" s="4" t="n"/>
      <c r="D570" s="4" t="n"/>
      <c r="E570" s="5" t="n"/>
      <c r="F570" s="4" t="n"/>
      <c r="G570" s="4" t="n"/>
      <c r="H570" s="4" t="n"/>
      <c r="I570" s="14">
        <f>IF($A570="","",DATE(YEAR($A570),MONTH($A570),1))</f>
        <v/>
      </c>
    </row>
    <row r="571">
      <c r="A571" s="12" t="n"/>
      <c r="B571" s="4" t="n"/>
      <c r="C571" s="4" t="n"/>
      <c r="D571" s="4" t="n"/>
      <c r="E571" s="5" t="n"/>
      <c r="F571" s="4" t="n"/>
      <c r="G571" s="4" t="n"/>
      <c r="H571" s="4" t="n"/>
      <c r="I571" s="14">
        <f>IF($A571="","",DATE(YEAR($A571),MONTH($A571),1))</f>
        <v/>
      </c>
    </row>
    <row r="572">
      <c r="A572" s="12" t="n"/>
      <c r="B572" s="4" t="n"/>
      <c r="C572" s="4" t="n"/>
      <c r="D572" s="4" t="n"/>
      <c r="E572" s="5" t="n"/>
      <c r="F572" s="4" t="n"/>
      <c r="G572" s="4" t="n"/>
      <c r="H572" s="4" t="n"/>
      <c r="I572" s="14">
        <f>IF($A572="","",DATE(YEAR($A572),MONTH($A572),1))</f>
        <v/>
      </c>
    </row>
    <row r="573">
      <c r="A573" s="12" t="n"/>
      <c r="B573" s="4" t="n"/>
      <c r="C573" s="4" t="n"/>
      <c r="D573" s="4" t="n"/>
      <c r="E573" s="5" t="n"/>
      <c r="F573" s="4" t="n"/>
      <c r="G573" s="4" t="n"/>
      <c r="H573" s="4" t="n"/>
      <c r="I573" s="14">
        <f>IF($A573="","",DATE(YEAR($A573),MONTH($A573),1))</f>
        <v/>
      </c>
    </row>
    <row r="574">
      <c r="A574" s="12" t="n"/>
      <c r="B574" s="4" t="n"/>
      <c r="C574" s="4" t="n"/>
      <c r="D574" s="4" t="n"/>
      <c r="E574" s="5" t="n"/>
      <c r="F574" s="4" t="n"/>
      <c r="G574" s="4" t="n"/>
      <c r="H574" s="4" t="n"/>
      <c r="I574" s="14">
        <f>IF($A574="","",DATE(YEAR($A574),MONTH($A574),1))</f>
        <v/>
      </c>
    </row>
    <row r="575">
      <c r="A575" s="12" t="n"/>
      <c r="B575" s="4" t="n"/>
      <c r="C575" s="4" t="n"/>
      <c r="D575" s="4" t="n"/>
      <c r="E575" s="5" t="n"/>
      <c r="F575" s="4" t="n"/>
      <c r="G575" s="4" t="n"/>
      <c r="H575" s="4" t="n"/>
      <c r="I575" s="14">
        <f>IF($A575="","",DATE(YEAR($A575),MONTH($A575),1))</f>
        <v/>
      </c>
    </row>
    <row r="576">
      <c r="A576" s="12" t="n"/>
      <c r="B576" s="4" t="n"/>
      <c r="C576" s="4" t="n"/>
      <c r="D576" s="4" t="n"/>
      <c r="E576" s="5" t="n"/>
      <c r="F576" s="4" t="n"/>
      <c r="G576" s="4" t="n"/>
      <c r="H576" s="4" t="n"/>
      <c r="I576" s="14">
        <f>IF($A576="","",DATE(YEAR($A576),MONTH($A576),1))</f>
        <v/>
      </c>
    </row>
    <row r="577">
      <c r="A577" s="12" t="n"/>
      <c r="B577" s="4" t="n"/>
      <c r="C577" s="4" t="n"/>
      <c r="D577" s="4" t="n"/>
      <c r="E577" s="5" t="n"/>
      <c r="F577" s="4" t="n"/>
      <c r="G577" s="4" t="n"/>
      <c r="H577" s="4" t="n"/>
      <c r="I577" s="14">
        <f>IF($A577="","",DATE(YEAR($A577),MONTH($A577),1))</f>
        <v/>
      </c>
    </row>
    <row r="578">
      <c r="A578" s="12" t="n"/>
      <c r="B578" s="4" t="n"/>
      <c r="C578" s="4" t="n"/>
      <c r="D578" s="4" t="n"/>
      <c r="E578" s="5" t="n"/>
      <c r="F578" s="4" t="n"/>
      <c r="G578" s="4" t="n"/>
      <c r="H578" s="4" t="n"/>
      <c r="I578" s="14">
        <f>IF($A578="","",DATE(YEAR($A578),MONTH($A578),1))</f>
        <v/>
      </c>
    </row>
    <row r="579">
      <c r="A579" s="12" t="n"/>
      <c r="B579" s="4" t="n"/>
      <c r="C579" s="4" t="n"/>
      <c r="D579" s="4" t="n"/>
      <c r="E579" s="5" t="n"/>
      <c r="F579" s="4" t="n"/>
      <c r="G579" s="4" t="n"/>
      <c r="H579" s="4" t="n"/>
      <c r="I579" s="14">
        <f>IF($A579="","",DATE(YEAR($A579),MONTH($A579),1))</f>
        <v/>
      </c>
    </row>
    <row r="580">
      <c r="A580" s="12" t="n"/>
      <c r="B580" s="4" t="n"/>
      <c r="C580" s="4" t="n"/>
      <c r="D580" s="4" t="n"/>
      <c r="E580" s="5" t="n"/>
      <c r="F580" s="4" t="n"/>
      <c r="G580" s="4" t="n"/>
      <c r="H580" s="4" t="n"/>
      <c r="I580" s="14">
        <f>IF($A580="","",DATE(YEAR($A580),MONTH($A580),1))</f>
        <v/>
      </c>
    </row>
    <row r="581">
      <c r="A581" s="12" t="n"/>
      <c r="B581" s="4" t="n"/>
      <c r="C581" s="4" t="n"/>
      <c r="D581" s="4" t="n"/>
      <c r="E581" s="5" t="n"/>
      <c r="F581" s="4" t="n"/>
      <c r="G581" s="4" t="n"/>
      <c r="H581" s="4" t="n"/>
      <c r="I581" s="14">
        <f>IF($A581="","",DATE(YEAR($A581),MONTH($A581),1))</f>
        <v/>
      </c>
    </row>
    <row r="582">
      <c r="A582" s="12" t="n"/>
      <c r="B582" s="4" t="n"/>
      <c r="C582" s="4" t="n"/>
      <c r="D582" s="4" t="n"/>
      <c r="E582" s="5" t="n"/>
      <c r="F582" s="4" t="n"/>
      <c r="G582" s="4" t="n"/>
      <c r="H582" s="4" t="n"/>
      <c r="I582" s="14">
        <f>IF($A582="","",DATE(YEAR($A582),MONTH($A582),1))</f>
        <v/>
      </c>
    </row>
    <row r="583">
      <c r="A583" s="12" t="n"/>
      <c r="B583" s="4" t="n"/>
      <c r="C583" s="4" t="n"/>
      <c r="D583" s="4" t="n"/>
      <c r="E583" s="5" t="n"/>
      <c r="F583" s="4" t="n"/>
      <c r="G583" s="4" t="n"/>
      <c r="H583" s="4" t="n"/>
      <c r="I583" s="14">
        <f>IF($A583="","",DATE(YEAR($A583),MONTH($A583),1))</f>
        <v/>
      </c>
    </row>
    <row r="584">
      <c r="A584" s="12" t="n"/>
      <c r="B584" s="4" t="n"/>
      <c r="C584" s="4" t="n"/>
      <c r="D584" s="4" t="n"/>
      <c r="E584" s="5" t="n"/>
      <c r="F584" s="4" t="n"/>
      <c r="G584" s="4" t="n"/>
      <c r="H584" s="4" t="n"/>
      <c r="I584" s="14">
        <f>IF($A584="","",DATE(YEAR($A584),MONTH($A584),1))</f>
        <v/>
      </c>
    </row>
    <row r="585">
      <c r="A585" s="12" t="n"/>
      <c r="B585" s="4" t="n"/>
      <c r="C585" s="4" t="n"/>
      <c r="D585" s="4" t="n"/>
      <c r="E585" s="5" t="n"/>
      <c r="F585" s="4" t="n"/>
      <c r="G585" s="4" t="n"/>
      <c r="H585" s="4" t="n"/>
      <c r="I585" s="14">
        <f>IF($A585="","",DATE(YEAR($A585),MONTH($A585),1))</f>
        <v/>
      </c>
    </row>
    <row r="586">
      <c r="A586" s="12" t="n"/>
      <c r="B586" s="4" t="n"/>
      <c r="C586" s="4" t="n"/>
      <c r="D586" s="4" t="n"/>
      <c r="E586" s="5" t="n"/>
      <c r="F586" s="4" t="n"/>
      <c r="G586" s="4" t="n"/>
      <c r="H586" s="4" t="n"/>
      <c r="I586" s="14">
        <f>IF($A586="","",DATE(YEAR($A586),MONTH($A586),1))</f>
        <v/>
      </c>
    </row>
    <row r="587">
      <c r="A587" s="12" t="n"/>
      <c r="B587" s="4" t="n"/>
      <c r="C587" s="4" t="n"/>
      <c r="D587" s="4" t="n"/>
      <c r="E587" s="5" t="n"/>
      <c r="F587" s="4" t="n"/>
      <c r="G587" s="4" t="n"/>
      <c r="H587" s="4" t="n"/>
      <c r="I587" s="14">
        <f>IF($A587="","",DATE(YEAR($A587),MONTH($A587),1))</f>
        <v/>
      </c>
    </row>
    <row r="588">
      <c r="A588" s="12" t="n"/>
      <c r="B588" s="4" t="n"/>
      <c r="C588" s="4" t="n"/>
      <c r="D588" s="4" t="n"/>
      <c r="E588" s="5" t="n"/>
      <c r="F588" s="4" t="n"/>
      <c r="G588" s="4" t="n"/>
      <c r="H588" s="4" t="n"/>
      <c r="I588" s="14">
        <f>IF($A588="","",DATE(YEAR($A588),MONTH($A588),1))</f>
        <v/>
      </c>
    </row>
    <row r="589">
      <c r="A589" s="12" t="n"/>
      <c r="B589" s="4" t="n"/>
      <c r="C589" s="4" t="n"/>
      <c r="D589" s="4" t="n"/>
      <c r="E589" s="5" t="n"/>
      <c r="F589" s="4" t="n"/>
      <c r="G589" s="4" t="n"/>
      <c r="H589" s="4" t="n"/>
      <c r="I589" s="14">
        <f>IF($A589="","",DATE(YEAR($A589),MONTH($A589),1))</f>
        <v/>
      </c>
    </row>
    <row r="590">
      <c r="A590" s="12" t="n"/>
      <c r="B590" s="4" t="n"/>
      <c r="C590" s="4" t="n"/>
      <c r="D590" s="4" t="n"/>
      <c r="E590" s="5" t="n"/>
      <c r="F590" s="4" t="n"/>
      <c r="G590" s="4" t="n"/>
      <c r="H590" s="4" t="n"/>
      <c r="I590" s="14">
        <f>IF($A590="","",DATE(YEAR($A590),MONTH($A590),1))</f>
        <v/>
      </c>
    </row>
    <row r="591">
      <c r="A591" s="12" t="n"/>
      <c r="B591" s="4" t="n"/>
      <c r="C591" s="4" t="n"/>
      <c r="D591" s="4" t="n"/>
      <c r="E591" s="5" t="n"/>
      <c r="F591" s="4" t="n"/>
      <c r="G591" s="4" t="n"/>
      <c r="H591" s="4" t="n"/>
      <c r="I591" s="14">
        <f>IF($A591="","",DATE(YEAR($A591),MONTH($A591),1))</f>
        <v/>
      </c>
    </row>
    <row r="592">
      <c r="A592" s="12" t="n"/>
      <c r="B592" s="4" t="n"/>
      <c r="C592" s="4" t="n"/>
      <c r="D592" s="4" t="n"/>
      <c r="E592" s="5" t="n"/>
      <c r="F592" s="4" t="n"/>
      <c r="G592" s="4" t="n"/>
      <c r="H592" s="4" t="n"/>
      <c r="I592" s="14">
        <f>IF($A592="","",DATE(YEAR($A592),MONTH($A592),1))</f>
        <v/>
      </c>
    </row>
    <row r="593">
      <c r="A593" s="12" t="n"/>
      <c r="B593" s="4" t="n"/>
      <c r="C593" s="4" t="n"/>
      <c r="D593" s="4" t="n"/>
      <c r="E593" s="5" t="n"/>
      <c r="F593" s="4" t="n"/>
      <c r="G593" s="4" t="n"/>
      <c r="H593" s="4" t="n"/>
      <c r="I593" s="14">
        <f>IF($A593="","",DATE(YEAR($A593),MONTH($A593),1))</f>
        <v/>
      </c>
    </row>
    <row r="594">
      <c r="A594" s="12" t="n"/>
      <c r="B594" s="4" t="n"/>
      <c r="C594" s="4" t="n"/>
      <c r="D594" s="4" t="n"/>
      <c r="E594" s="5" t="n"/>
      <c r="F594" s="4" t="n"/>
      <c r="G594" s="4" t="n"/>
      <c r="H594" s="4" t="n"/>
      <c r="I594" s="14">
        <f>IF($A594="","",DATE(YEAR($A594),MONTH($A594),1))</f>
        <v/>
      </c>
    </row>
    <row r="595">
      <c r="A595" s="12" t="n"/>
      <c r="B595" s="4" t="n"/>
      <c r="C595" s="4" t="n"/>
      <c r="D595" s="4" t="n"/>
      <c r="E595" s="5" t="n"/>
      <c r="F595" s="4" t="n"/>
      <c r="G595" s="4" t="n"/>
      <c r="H595" s="4" t="n"/>
      <c r="I595" s="14">
        <f>IF($A595="","",DATE(YEAR($A595),MONTH($A595),1))</f>
        <v/>
      </c>
    </row>
    <row r="596">
      <c r="A596" s="12" t="n"/>
      <c r="B596" s="4" t="n"/>
      <c r="C596" s="4" t="n"/>
      <c r="D596" s="4" t="n"/>
      <c r="E596" s="5" t="n"/>
      <c r="F596" s="4" t="n"/>
      <c r="G596" s="4" t="n"/>
      <c r="H596" s="4" t="n"/>
      <c r="I596" s="14">
        <f>IF($A596="","",DATE(YEAR($A596),MONTH($A596),1))</f>
        <v/>
      </c>
    </row>
    <row r="597">
      <c r="A597" s="12" t="n"/>
      <c r="B597" s="4" t="n"/>
      <c r="C597" s="4" t="n"/>
      <c r="D597" s="4" t="n"/>
      <c r="E597" s="5" t="n"/>
      <c r="F597" s="4" t="n"/>
      <c r="G597" s="4" t="n"/>
      <c r="H597" s="4" t="n"/>
      <c r="I597" s="14">
        <f>IF($A597="","",DATE(YEAR($A597),MONTH($A597),1))</f>
        <v/>
      </c>
    </row>
    <row r="598">
      <c r="A598" s="12" t="n"/>
      <c r="B598" s="4" t="n"/>
      <c r="C598" s="4" t="n"/>
      <c r="D598" s="4" t="n"/>
      <c r="E598" s="5" t="n"/>
      <c r="F598" s="4" t="n"/>
      <c r="G598" s="4" t="n"/>
      <c r="H598" s="4" t="n"/>
      <c r="I598" s="14">
        <f>IF($A598="","",DATE(YEAR($A598),MONTH($A598),1))</f>
        <v/>
      </c>
    </row>
    <row r="599">
      <c r="A599" s="12" t="n"/>
      <c r="B599" s="4" t="n"/>
      <c r="C599" s="4" t="n"/>
      <c r="D599" s="4" t="n"/>
      <c r="E599" s="5" t="n"/>
      <c r="F599" s="4" t="n"/>
      <c r="G599" s="4" t="n"/>
      <c r="H599" s="4" t="n"/>
      <c r="I599" s="14">
        <f>IF($A599="","",DATE(YEAR($A599),MONTH($A599),1))</f>
        <v/>
      </c>
    </row>
    <row r="600">
      <c r="A600" s="12" t="n"/>
      <c r="B600" s="4" t="n"/>
      <c r="C600" s="4" t="n"/>
      <c r="D600" s="4" t="n"/>
      <c r="E600" s="5" t="n"/>
      <c r="F600" s="4" t="n"/>
      <c r="G600" s="4" t="n"/>
      <c r="H600" s="4" t="n"/>
      <c r="I600" s="14">
        <f>IF($A600="","",DATE(YEAR($A600),MONTH($A600),1))</f>
        <v/>
      </c>
    </row>
    <row r="601">
      <c r="A601" s="12" t="n"/>
      <c r="B601" s="4" t="n"/>
      <c r="C601" s="4" t="n"/>
      <c r="D601" s="4" t="n"/>
      <c r="E601" s="5" t="n"/>
      <c r="F601" s="4" t="n"/>
      <c r="G601" s="4" t="n"/>
      <c r="H601" s="4" t="n"/>
      <c r="I601" s="14">
        <f>IF($A601="","",DATE(YEAR($A601),MONTH($A601),1))</f>
        <v/>
      </c>
    </row>
    <row r="602">
      <c r="A602" s="12" t="n"/>
      <c r="B602" s="4" t="n"/>
      <c r="C602" s="4" t="n"/>
      <c r="D602" s="4" t="n"/>
      <c r="E602" s="5" t="n"/>
      <c r="F602" s="4" t="n"/>
      <c r="G602" s="4" t="n"/>
      <c r="H602" s="4" t="n"/>
      <c r="I602" s="14">
        <f>IF($A602="","",DATE(YEAR($A602),MONTH($A602),1))</f>
        <v/>
      </c>
    </row>
    <row r="603">
      <c r="A603" s="12" t="n"/>
      <c r="B603" s="4" t="n"/>
      <c r="C603" s="4" t="n"/>
      <c r="D603" s="4" t="n"/>
      <c r="E603" s="5" t="n"/>
      <c r="F603" s="4" t="n"/>
      <c r="G603" s="4" t="n"/>
      <c r="H603" s="4" t="n"/>
      <c r="I603" s="14">
        <f>IF($A603="","",DATE(YEAR($A603),MONTH($A603),1))</f>
        <v/>
      </c>
    </row>
    <row r="604">
      <c r="A604" s="12" t="n"/>
      <c r="B604" s="4" t="n"/>
      <c r="C604" s="4" t="n"/>
      <c r="D604" s="4" t="n"/>
      <c r="E604" s="5" t="n"/>
      <c r="F604" s="4" t="n"/>
      <c r="G604" s="4" t="n"/>
      <c r="H604" s="4" t="n"/>
      <c r="I604" s="14">
        <f>IF($A604="","",DATE(YEAR($A604),MONTH($A604),1))</f>
        <v/>
      </c>
    </row>
    <row r="605">
      <c r="A605" s="12" t="n"/>
      <c r="B605" s="4" t="n"/>
      <c r="C605" s="4" t="n"/>
      <c r="D605" s="4" t="n"/>
      <c r="E605" s="5" t="n"/>
      <c r="F605" s="4" t="n"/>
      <c r="G605" s="4" t="n"/>
      <c r="H605" s="4" t="n"/>
      <c r="I605" s="14">
        <f>IF($A605="","",DATE(YEAR($A605),MONTH($A605),1))</f>
        <v/>
      </c>
    </row>
    <row r="606">
      <c r="A606" s="12" t="n"/>
      <c r="B606" s="4" t="n"/>
      <c r="C606" s="4" t="n"/>
      <c r="D606" s="4" t="n"/>
      <c r="E606" s="5" t="n"/>
      <c r="F606" s="4" t="n"/>
      <c r="G606" s="4" t="n"/>
      <c r="H606" s="4" t="n"/>
      <c r="I606" s="14">
        <f>IF($A606="","",DATE(YEAR($A606),MONTH($A606),1))</f>
        <v/>
      </c>
    </row>
    <row r="607">
      <c r="A607" s="12" t="n"/>
      <c r="B607" s="4" t="n"/>
      <c r="C607" s="4" t="n"/>
      <c r="D607" s="4" t="n"/>
      <c r="E607" s="5" t="n"/>
      <c r="F607" s="4" t="n"/>
      <c r="G607" s="4" t="n"/>
      <c r="H607" s="4" t="n"/>
      <c r="I607" s="14">
        <f>IF($A607="","",DATE(YEAR($A607),MONTH($A607),1))</f>
        <v/>
      </c>
    </row>
    <row r="608">
      <c r="A608" s="12" t="n"/>
      <c r="B608" s="4" t="n"/>
      <c r="C608" s="4" t="n"/>
      <c r="D608" s="4" t="n"/>
      <c r="E608" s="5" t="n"/>
      <c r="F608" s="4" t="n"/>
      <c r="G608" s="4" t="n"/>
      <c r="H608" s="4" t="n"/>
      <c r="I608" s="14">
        <f>IF($A608="","",DATE(YEAR($A608),MONTH($A608),1))</f>
        <v/>
      </c>
    </row>
    <row r="609">
      <c r="A609" s="12" t="n"/>
      <c r="B609" s="4" t="n"/>
      <c r="C609" s="4" t="n"/>
      <c r="D609" s="4" t="n"/>
      <c r="E609" s="5" t="n"/>
      <c r="F609" s="4" t="n"/>
      <c r="G609" s="4" t="n"/>
      <c r="H609" s="4" t="n"/>
      <c r="I609" s="14">
        <f>IF($A609="","",DATE(YEAR($A609),MONTH($A609),1))</f>
        <v/>
      </c>
    </row>
    <row r="610">
      <c r="A610" s="12" t="n"/>
      <c r="B610" s="4" t="n"/>
      <c r="C610" s="4" t="n"/>
      <c r="D610" s="4" t="n"/>
      <c r="E610" s="5" t="n"/>
      <c r="F610" s="4" t="n"/>
      <c r="G610" s="4" t="n"/>
      <c r="H610" s="4" t="n"/>
      <c r="I610" s="14">
        <f>IF($A610="","",DATE(YEAR($A610),MONTH($A610),1))</f>
        <v/>
      </c>
    </row>
    <row r="611">
      <c r="A611" s="12" t="n"/>
      <c r="B611" s="4" t="n"/>
      <c r="C611" s="4" t="n"/>
      <c r="D611" s="4" t="n"/>
      <c r="E611" s="5" t="n"/>
      <c r="F611" s="4" t="n"/>
      <c r="G611" s="4" t="n"/>
      <c r="H611" s="4" t="n"/>
      <c r="I611" s="14">
        <f>IF($A611="","",DATE(YEAR($A611),MONTH($A611),1))</f>
        <v/>
      </c>
    </row>
    <row r="612">
      <c r="A612" s="12" t="n"/>
      <c r="B612" s="4" t="n"/>
      <c r="C612" s="4" t="n"/>
      <c r="D612" s="4" t="n"/>
      <c r="E612" s="5" t="n"/>
      <c r="F612" s="4" t="n"/>
      <c r="G612" s="4" t="n"/>
      <c r="H612" s="4" t="n"/>
      <c r="I612" s="14">
        <f>IF($A612="","",DATE(YEAR($A612),MONTH($A612),1))</f>
        <v/>
      </c>
    </row>
    <row r="613">
      <c r="A613" s="12" t="n"/>
      <c r="B613" s="4" t="n"/>
      <c r="C613" s="4" t="n"/>
      <c r="D613" s="4" t="n"/>
      <c r="E613" s="5" t="n"/>
      <c r="F613" s="4" t="n"/>
      <c r="G613" s="4" t="n"/>
      <c r="H613" s="4" t="n"/>
      <c r="I613" s="14">
        <f>IF($A613="","",DATE(YEAR($A613),MONTH($A613),1))</f>
        <v/>
      </c>
    </row>
    <row r="614">
      <c r="A614" s="12" t="n"/>
      <c r="B614" s="4" t="n"/>
      <c r="C614" s="4" t="n"/>
      <c r="D614" s="4" t="n"/>
      <c r="E614" s="5" t="n"/>
      <c r="F614" s="4" t="n"/>
      <c r="G614" s="4" t="n"/>
      <c r="H614" s="4" t="n"/>
      <c r="I614" s="14">
        <f>IF($A614="","",DATE(YEAR($A614),MONTH($A614),1))</f>
        <v/>
      </c>
    </row>
    <row r="615">
      <c r="A615" s="12" t="n"/>
      <c r="B615" s="4" t="n"/>
      <c r="C615" s="4" t="n"/>
      <c r="D615" s="4" t="n"/>
      <c r="E615" s="5" t="n"/>
      <c r="F615" s="4" t="n"/>
      <c r="G615" s="4" t="n"/>
      <c r="H615" s="4" t="n"/>
      <c r="I615" s="14">
        <f>IF($A615="","",DATE(YEAR($A615),MONTH($A615),1))</f>
        <v/>
      </c>
    </row>
    <row r="616">
      <c r="A616" s="12" t="n"/>
      <c r="B616" s="4" t="n"/>
      <c r="C616" s="4" t="n"/>
      <c r="D616" s="4" t="n"/>
      <c r="E616" s="5" t="n"/>
      <c r="F616" s="4" t="n"/>
      <c r="G616" s="4" t="n"/>
      <c r="H616" s="4" t="n"/>
      <c r="I616" s="14">
        <f>IF($A616="","",DATE(YEAR($A616),MONTH($A616),1))</f>
        <v/>
      </c>
    </row>
    <row r="617">
      <c r="A617" s="12" t="n"/>
      <c r="B617" s="4" t="n"/>
      <c r="C617" s="4" t="n"/>
      <c r="D617" s="4" t="n"/>
      <c r="E617" s="5" t="n"/>
      <c r="F617" s="4" t="n"/>
      <c r="G617" s="4" t="n"/>
      <c r="H617" s="4" t="n"/>
      <c r="I617" s="14">
        <f>IF($A617="","",DATE(YEAR($A617),MONTH($A617),1))</f>
        <v/>
      </c>
    </row>
    <row r="618">
      <c r="A618" s="12" t="n"/>
      <c r="B618" s="4" t="n"/>
      <c r="C618" s="4" t="n"/>
      <c r="D618" s="4" t="n"/>
      <c r="E618" s="5" t="n"/>
      <c r="F618" s="4" t="n"/>
      <c r="G618" s="4" t="n"/>
      <c r="H618" s="4" t="n"/>
      <c r="I618" s="14">
        <f>IF($A618="","",DATE(YEAR($A618),MONTH($A618),1))</f>
        <v/>
      </c>
    </row>
    <row r="619">
      <c r="A619" s="12" t="n"/>
      <c r="B619" s="4" t="n"/>
      <c r="C619" s="4" t="n"/>
      <c r="D619" s="4" t="n"/>
      <c r="E619" s="5" t="n"/>
      <c r="F619" s="4" t="n"/>
      <c r="G619" s="4" t="n"/>
      <c r="H619" s="4" t="n"/>
      <c r="I619" s="14">
        <f>IF($A619="","",DATE(YEAR($A619),MONTH($A619),1))</f>
        <v/>
      </c>
    </row>
    <row r="620">
      <c r="A620" s="12" t="n"/>
      <c r="B620" s="4" t="n"/>
      <c r="C620" s="4" t="n"/>
      <c r="D620" s="4" t="n"/>
      <c r="E620" s="5" t="n"/>
      <c r="F620" s="4" t="n"/>
      <c r="G620" s="4" t="n"/>
      <c r="H620" s="4" t="n"/>
      <c r="I620" s="14">
        <f>IF($A620="","",DATE(YEAR($A620),MONTH($A620),1))</f>
        <v/>
      </c>
    </row>
    <row r="621">
      <c r="A621" s="12" t="n"/>
      <c r="B621" s="4" t="n"/>
      <c r="C621" s="4" t="n"/>
      <c r="D621" s="4" t="n"/>
      <c r="E621" s="5" t="n"/>
      <c r="F621" s="4" t="n"/>
      <c r="G621" s="4" t="n"/>
      <c r="H621" s="4" t="n"/>
      <c r="I621" s="14">
        <f>IF($A621="","",DATE(YEAR($A621),MONTH($A621),1))</f>
        <v/>
      </c>
    </row>
    <row r="622">
      <c r="A622" s="12" t="n"/>
      <c r="B622" s="4" t="n"/>
      <c r="C622" s="4" t="n"/>
      <c r="D622" s="4" t="n"/>
      <c r="E622" s="5" t="n"/>
      <c r="F622" s="4" t="n"/>
      <c r="G622" s="4" t="n"/>
      <c r="H622" s="4" t="n"/>
      <c r="I622" s="14">
        <f>IF($A622="","",DATE(YEAR($A622),MONTH($A622),1))</f>
        <v/>
      </c>
    </row>
    <row r="623">
      <c r="A623" s="12" t="n"/>
      <c r="B623" s="4" t="n"/>
      <c r="C623" s="4" t="n"/>
      <c r="D623" s="4" t="n"/>
      <c r="E623" s="5" t="n"/>
      <c r="F623" s="4" t="n"/>
      <c r="G623" s="4" t="n"/>
      <c r="H623" s="4" t="n"/>
      <c r="I623" s="14">
        <f>IF($A623="","",DATE(YEAR($A623),MONTH($A623),1))</f>
        <v/>
      </c>
    </row>
    <row r="624">
      <c r="A624" s="12" t="n"/>
      <c r="B624" s="4" t="n"/>
      <c r="C624" s="4" t="n"/>
      <c r="D624" s="4" t="n"/>
      <c r="E624" s="5" t="n"/>
      <c r="F624" s="4" t="n"/>
      <c r="G624" s="4" t="n"/>
      <c r="H624" s="4" t="n"/>
      <c r="I624" s="14">
        <f>IF($A624="","",DATE(YEAR($A624),MONTH($A624),1))</f>
        <v/>
      </c>
    </row>
    <row r="625">
      <c r="A625" s="12" t="n"/>
      <c r="B625" s="4" t="n"/>
      <c r="C625" s="4" t="n"/>
      <c r="D625" s="4" t="n"/>
      <c r="E625" s="5" t="n"/>
      <c r="F625" s="4" t="n"/>
      <c r="G625" s="4" t="n"/>
      <c r="H625" s="4" t="n"/>
      <c r="I625" s="14">
        <f>IF($A625="","",DATE(YEAR($A625),MONTH($A625),1))</f>
        <v/>
      </c>
    </row>
    <row r="626">
      <c r="A626" s="12" t="n"/>
      <c r="B626" s="4" t="n"/>
      <c r="C626" s="4" t="n"/>
      <c r="D626" s="4" t="n"/>
      <c r="E626" s="5" t="n"/>
      <c r="F626" s="4" t="n"/>
      <c r="G626" s="4" t="n"/>
      <c r="H626" s="4" t="n"/>
      <c r="I626" s="14">
        <f>IF($A626="","",DATE(YEAR($A626),MONTH($A626),1))</f>
        <v/>
      </c>
    </row>
    <row r="627">
      <c r="A627" s="12" t="n"/>
      <c r="B627" s="4" t="n"/>
      <c r="C627" s="4" t="n"/>
      <c r="D627" s="4" t="n"/>
      <c r="E627" s="5" t="n"/>
      <c r="F627" s="4" t="n"/>
      <c r="G627" s="4" t="n"/>
      <c r="H627" s="4" t="n"/>
      <c r="I627" s="14">
        <f>IF($A627="","",DATE(YEAR($A627),MONTH($A627),1))</f>
        <v/>
      </c>
    </row>
    <row r="628">
      <c r="A628" s="12" t="n"/>
      <c r="B628" s="4" t="n"/>
      <c r="C628" s="4" t="n"/>
      <c r="D628" s="4" t="n"/>
      <c r="E628" s="5" t="n"/>
      <c r="F628" s="4" t="n"/>
      <c r="G628" s="4" t="n"/>
      <c r="H628" s="4" t="n"/>
      <c r="I628" s="14">
        <f>IF($A628="","",DATE(YEAR($A628),MONTH($A628),1))</f>
        <v/>
      </c>
    </row>
    <row r="629">
      <c r="A629" s="12" t="n"/>
      <c r="B629" s="4" t="n"/>
      <c r="C629" s="4" t="n"/>
      <c r="D629" s="4" t="n"/>
      <c r="E629" s="5" t="n"/>
      <c r="F629" s="4" t="n"/>
      <c r="G629" s="4" t="n"/>
      <c r="H629" s="4" t="n"/>
      <c r="I629" s="14">
        <f>IF($A629="","",DATE(YEAR($A629),MONTH($A629),1))</f>
        <v/>
      </c>
    </row>
    <row r="630">
      <c r="A630" s="12" t="n"/>
      <c r="B630" s="4" t="n"/>
      <c r="C630" s="4" t="n"/>
      <c r="D630" s="4" t="n"/>
      <c r="E630" s="5" t="n"/>
      <c r="F630" s="4" t="n"/>
      <c r="G630" s="4" t="n"/>
      <c r="H630" s="4" t="n"/>
      <c r="I630" s="14">
        <f>IF($A630="","",DATE(YEAR($A630),MONTH($A630),1))</f>
        <v/>
      </c>
    </row>
    <row r="631">
      <c r="A631" s="12" t="n"/>
      <c r="B631" s="4" t="n"/>
      <c r="C631" s="4" t="n"/>
      <c r="D631" s="4" t="n"/>
      <c r="E631" s="5" t="n"/>
      <c r="F631" s="4" t="n"/>
      <c r="G631" s="4" t="n"/>
      <c r="H631" s="4" t="n"/>
      <c r="I631" s="14">
        <f>IF($A631="","",DATE(YEAR($A631),MONTH($A631),1))</f>
        <v/>
      </c>
    </row>
    <row r="632">
      <c r="A632" s="12" t="n"/>
      <c r="B632" s="4" t="n"/>
      <c r="C632" s="4" t="n"/>
      <c r="D632" s="4" t="n"/>
      <c r="E632" s="5" t="n"/>
      <c r="F632" s="4" t="n"/>
      <c r="G632" s="4" t="n"/>
      <c r="H632" s="4" t="n"/>
      <c r="I632" s="14">
        <f>IF($A632="","",DATE(YEAR($A632),MONTH($A632),1))</f>
        <v/>
      </c>
    </row>
    <row r="633">
      <c r="A633" s="12" t="n"/>
      <c r="B633" s="4" t="n"/>
      <c r="C633" s="4" t="n"/>
      <c r="D633" s="4" t="n"/>
      <c r="E633" s="5" t="n"/>
      <c r="F633" s="4" t="n"/>
      <c r="G633" s="4" t="n"/>
      <c r="H633" s="4" t="n"/>
      <c r="I633" s="14">
        <f>IF($A633="","",DATE(YEAR($A633),MONTH($A633),1))</f>
        <v/>
      </c>
    </row>
    <row r="634">
      <c r="A634" s="12" t="n"/>
      <c r="B634" s="4" t="n"/>
      <c r="C634" s="4" t="n"/>
      <c r="D634" s="4" t="n"/>
      <c r="E634" s="5" t="n"/>
      <c r="F634" s="4" t="n"/>
      <c r="G634" s="4" t="n"/>
      <c r="H634" s="4" t="n"/>
      <c r="I634" s="14">
        <f>IF($A634="","",DATE(YEAR($A634),MONTH($A634),1))</f>
        <v/>
      </c>
    </row>
    <row r="635">
      <c r="A635" s="12" t="n"/>
      <c r="B635" s="4" t="n"/>
      <c r="C635" s="4" t="n"/>
      <c r="D635" s="4" t="n"/>
      <c r="E635" s="5" t="n"/>
      <c r="F635" s="4" t="n"/>
      <c r="G635" s="4" t="n"/>
      <c r="H635" s="4" t="n"/>
      <c r="I635" s="14">
        <f>IF($A635="","",DATE(YEAR($A635),MONTH($A635),1))</f>
        <v/>
      </c>
    </row>
    <row r="636">
      <c r="A636" s="12" t="n"/>
      <c r="B636" s="4" t="n"/>
      <c r="C636" s="4" t="n"/>
      <c r="D636" s="4" t="n"/>
      <c r="E636" s="5" t="n"/>
      <c r="F636" s="4" t="n"/>
      <c r="G636" s="4" t="n"/>
      <c r="H636" s="4" t="n"/>
      <c r="I636" s="14">
        <f>IF($A636="","",DATE(YEAR($A636),MONTH($A636),1))</f>
        <v/>
      </c>
    </row>
    <row r="637">
      <c r="A637" s="12" t="n"/>
      <c r="B637" s="4" t="n"/>
      <c r="C637" s="4" t="n"/>
      <c r="D637" s="4" t="n"/>
      <c r="E637" s="5" t="n"/>
      <c r="F637" s="4" t="n"/>
      <c r="G637" s="4" t="n"/>
      <c r="H637" s="4" t="n"/>
      <c r="I637" s="14">
        <f>IF($A637="","",DATE(YEAR($A637),MONTH($A637),1))</f>
        <v/>
      </c>
    </row>
    <row r="638">
      <c r="A638" s="12" t="n"/>
      <c r="B638" s="4" t="n"/>
      <c r="C638" s="4" t="n"/>
      <c r="D638" s="4" t="n"/>
      <c r="E638" s="5" t="n"/>
      <c r="F638" s="4" t="n"/>
      <c r="G638" s="4" t="n"/>
      <c r="H638" s="4" t="n"/>
      <c r="I638" s="14">
        <f>IF($A638="","",DATE(YEAR($A638),MONTH($A638),1))</f>
        <v/>
      </c>
    </row>
    <row r="639">
      <c r="A639" s="12" t="n"/>
      <c r="B639" s="4" t="n"/>
      <c r="C639" s="4" t="n"/>
      <c r="D639" s="4" t="n"/>
      <c r="E639" s="5" t="n"/>
      <c r="F639" s="4" t="n"/>
      <c r="G639" s="4" t="n"/>
      <c r="H639" s="4" t="n"/>
      <c r="I639" s="14">
        <f>IF($A639="","",DATE(YEAR($A639),MONTH($A639),1))</f>
        <v/>
      </c>
    </row>
    <row r="640">
      <c r="A640" s="12" t="n"/>
      <c r="B640" s="4" t="n"/>
      <c r="C640" s="4" t="n"/>
      <c r="D640" s="4" t="n"/>
      <c r="E640" s="5" t="n"/>
      <c r="F640" s="4" t="n"/>
      <c r="G640" s="4" t="n"/>
      <c r="H640" s="4" t="n"/>
      <c r="I640" s="14">
        <f>IF($A640="","",DATE(YEAR($A640),MONTH($A640),1))</f>
        <v/>
      </c>
    </row>
    <row r="641">
      <c r="A641" s="12" t="n"/>
      <c r="B641" s="4" t="n"/>
      <c r="C641" s="4" t="n"/>
      <c r="D641" s="4" t="n"/>
      <c r="E641" s="5" t="n"/>
      <c r="F641" s="4" t="n"/>
      <c r="G641" s="4" t="n"/>
      <c r="H641" s="4" t="n"/>
      <c r="I641" s="14">
        <f>IF($A641="","",DATE(YEAR($A641),MONTH($A641),1))</f>
        <v/>
      </c>
    </row>
    <row r="642">
      <c r="A642" s="12" t="n"/>
      <c r="B642" s="4" t="n"/>
      <c r="C642" s="4" t="n"/>
      <c r="D642" s="4" t="n"/>
      <c r="E642" s="5" t="n"/>
      <c r="F642" s="4" t="n"/>
      <c r="G642" s="4" t="n"/>
      <c r="H642" s="4" t="n"/>
      <c r="I642" s="14">
        <f>IF($A642="","",DATE(YEAR($A642),MONTH($A642),1))</f>
        <v/>
      </c>
    </row>
    <row r="643">
      <c r="A643" s="12" t="n"/>
      <c r="B643" s="4" t="n"/>
      <c r="C643" s="4" t="n"/>
      <c r="D643" s="4" t="n"/>
      <c r="E643" s="5" t="n"/>
      <c r="F643" s="4" t="n"/>
      <c r="G643" s="4" t="n"/>
      <c r="H643" s="4" t="n"/>
      <c r="I643" s="14">
        <f>IF($A643="","",DATE(YEAR($A643),MONTH($A643),1))</f>
        <v/>
      </c>
    </row>
    <row r="644">
      <c r="A644" s="12" t="n"/>
      <c r="B644" s="4" t="n"/>
      <c r="C644" s="4" t="n"/>
      <c r="D644" s="4" t="n"/>
      <c r="E644" s="5" t="n"/>
      <c r="F644" s="4" t="n"/>
      <c r="G644" s="4" t="n"/>
      <c r="H644" s="4" t="n"/>
      <c r="I644" s="14">
        <f>IF($A644="","",DATE(YEAR($A644),MONTH($A644),1))</f>
        <v/>
      </c>
    </row>
    <row r="645">
      <c r="A645" s="12" t="n"/>
      <c r="B645" s="4" t="n"/>
      <c r="C645" s="4" t="n"/>
      <c r="D645" s="4" t="n"/>
      <c r="E645" s="5" t="n"/>
      <c r="F645" s="4" t="n"/>
      <c r="G645" s="4" t="n"/>
      <c r="H645" s="4" t="n"/>
      <c r="I645" s="14">
        <f>IF($A645="","",DATE(YEAR($A645),MONTH($A645),1))</f>
        <v/>
      </c>
    </row>
    <row r="646">
      <c r="A646" s="12" t="n"/>
      <c r="B646" s="4" t="n"/>
      <c r="C646" s="4" t="n"/>
      <c r="D646" s="4" t="n"/>
      <c r="E646" s="5" t="n"/>
      <c r="F646" s="4" t="n"/>
      <c r="G646" s="4" t="n"/>
      <c r="H646" s="4" t="n"/>
      <c r="I646" s="14">
        <f>IF($A646="","",DATE(YEAR($A646),MONTH($A646),1))</f>
        <v/>
      </c>
    </row>
    <row r="647">
      <c r="A647" s="12" t="n"/>
      <c r="B647" s="4" t="n"/>
      <c r="C647" s="4" t="n"/>
      <c r="D647" s="4" t="n"/>
      <c r="E647" s="5" t="n"/>
      <c r="F647" s="4" t="n"/>
      <c r="G647" s="4" t="n"/>
      <c r="H647" s="4" t="n"/>
      <c r="I647" s="14">
        <f>IF($A647="","",DATE(YEAR($A647),MONTH($A647),1))</f>
        <v/>
      </c>
    </row>
    <row r="648">
      <c r="A648" s="12" t="n"/>
      <c r="B648" s="4" t="n"/>
      <c r="C648" s="4" t="n"/>
      <c r="D648" s="4" t="n"/>
      <c r="E648" s="5" t="n"/>
      <c r="F648" s="4" t="n"/>
      <c r="G648" s="4" t="n"/>
      <c r="H648" s="4" t="n"/>
      <c r="I648" s="14">
        <f>IF($A648="","",DATE(YEAR($A648),MONTH($A648),1))</f>
        <v/>
      </c>
    </row>
    <row r="649">
      <c r="A649" s="12" t="n"/>
      <c r="B649" s="4" t="n"/>
      <c r="C649" s="4" t="n"/>
      <c r="D649" s="4" t="n"/>
      <c r="E649" s="5" t="n"/>
      <c r="F649" s="4" t="n"/>
      <c r="G649" s="4" t="n"/>
      <c r="H649" s="4" t="n"/>
      <c r="I649" s="14">
        <f>IF($A649="","",DATE(YEAR($A649),MONTH($A649),1))</f>
        <v/>
      </c>
    </row>
    <row r="650">
      <c r="A650" s="12" t="n"/>
      <c r="B650" s="4" t="n"/>
      <c r="C650" s="4" t="n"/>
      <c r="D650" s="4" t="n"/>
      <c r="E650" s="5" t="n"/>
      <c r="F650" s="4" t="n"/>
      <c r="G650" s="4" t="n"/>
      <c r="H650" s="4" t="n"/>
      <c r="I650" s="14">
        <f>IF($A650="","",DATE(YEAR($A650),MONTH($A650),1))</f>
        <v/>
      </c>
    </row>
    <row r="651">
      <c r="A651" s="12" t="n"/>
      <c r="B651" s="4" t="n"/>
      <c r="C651" s="4" t="n"/>
      <c r="D651" s="4" t="n"/>
      <c r="E651" s="5" t="n"/>
      <c r="F651" s="4" t="n"/>
      <c r="G651" s="4" t="n"/>
      <c r="H651" s="4" t="n"/>
      <c r="I651" s="14">
        <f>IF($A651="","",DATE(YEAR($A651),MONTH($A651),1))</f>
        <v/>
      </c>
    </row>
    <row r="652">
      <c r="A652" s="12" t="n"/>
      <c r="B652" s="4" t="n"/>
      <c r="C652" s="4" t="n"/>
      <c r="D652" s="4" t="n"/>
      <c r="E652" s="5" t="n"/>
      <c r="F652" s="4" t="n"/>
      <c r="G652" s="4" t="n"/>
      <c r="H652" s="4" t="n"/>
      <c r="I652" s="14">
        <f>IF($A652="","",DATE(YEAR($A652),MONTH($A652),1))</f>
        <v/>
      </c>
    </row>
    <row r="653">
      <c r="A653" s="12" t="n"/>
      <c r="B653" s="4" t="n"/>
      <c r="C653" s="4" t="n"/>
      <c r="D653" s="4" t="n"/>
      <c r="E653" s="5" t="n"/>
      <c r="F653" s="4" t="n"/>
      <c r="G653" s="4" t="n"/>
      <c r="H653" s="4" t="n"/>
      <c r="I653" s="14">
        <f>IF($A653="","",DATE(YEAR($A653),MONTH($A653),1))</f>
        <v/>
      </c>
    </row>
    <row r="654">
      <c r="A654" s="12" t="n"/>
      <c r="B654" s="4" t="n"/>
      <c r="C654" s="4" t="n"/>
      <c r="D654" s="4" t="n"/>
      <c r="E654" s="5" t="n"/>
      <c r="F654" s="4" t="n"/>
      <c r="G654" s="4" t="n"/>
      <c r="H654" s="4" t="n"/>
      <c r="I654" s="14">
        <f>IF($A654="","",DATE(YEAR($A654),MONTH($A654),1))</f>
        <v/>
      </c>
    </row>
    <row r="655">
      <c r="A655" s="12" t="n"/>
      <c r="B655" s="4" t="n"/>
      <c r="C655" s="4" t="n"/>
      <c r="D655" s="4" t="n"/>
      <c r="E655" s="5" t="n"/>
      <c r="F655" s="4" t="n"/>
      <c r="G655" s="4" t="n"/>
      <c r="H655" s="4" t="n"/>
      <c r="I655" s="14">
        <f>IF($A655="","",DATE(YEAR($A655),MONTH($A655),1))</f>
        <v/>
      </c>
    </row>
    <row r="656">
      <c r="A656" s="12" t="n"/>
      <c r="B656" s="4" t="n"/>
      <c r="C656" s="4" t="n"/>
      <c r="D656" s="4" t="n"/>
      <c r="E656" s="5" t="n"/>
      <c r="F656" s="4" t="n"/>
      <c r="G656" s="4" t="n"/>
      <c r="H656" s="4" t="n"/>
      <c r="I656" s="14">
        <f>IF($A656="","",DATE(YEAR($A656),MONTH($A656),1))</f>
        <v/>
      </c>
    </row>
    <row r="657">
      <c r="A657" s="12" t="n"/>
      <c r="B657" s="4" t="n"/>
      <c r="C657" s="4" t="n"/>
      <c r="D657" s="4" t="n"/>
      <c r="E657" s="5" t="n"/>
      <c r="F657" s="4" t="n"/>
      <c r="G657" s="4" t="n"/>
      <c r="H657" s="4" t="n"/>
      <c r="I657" s="14">
        <f>IF($A657="","",DATE(YEAR($A657),MONTH($A657),1))</f>
        <v/>
      </c>
    </row>
    <row r="658">
      <c r="A658" s="12" t="n"/>
      <c r="B658" s="4" t="n"/>
      <c r="C658" s="4" t="n"/>
      <c r="D658" s="4" t="n"/>
      <c r="E658" s="5" t="n"/>
      <c r="F658" s="4" t="n"/>
      <c r="G658" s="4" t="n"/>
      <c r="H658" s="4" t="n"/>
      <c r="I658" s="14">
        <f>IF($A658="","",DATE(YEAR($A658),MONTH($A658),1))</f>
        <v/>
      </c>
    </row>
    <row r="659">
      <c r="A659" s="12" t="n"/>
      <c r="B659" s="4" t="n"/>
      <c r="C659" s="4" t="n"/>
      <c r="D659" s="4" t="n"/>
      <c r="E659" s="5" t="n"/>
      <c r="F659" s="4" t="n"/>
      <c r="G659" s="4" t="n"/>
      <c r="H659" s="4" t="n"/>
      <c r="I659" s="14">
        <f>IF($A659="","",DATE(YEAR($A659),MONTH($A659),1))</f>
        <v/>
      </c>
    </row>
    <row r="660">
      <c r="A660" s="12" t="n"/>
      <c r="B660" s="4" t="n"/>
      <c r="C660" s="4" t="n"/>
      <c r="D660" s="4" t="n"/>
      <c r="E660" s="5" t="n"/>
      <c r="F660" s="4" t="n"/>
      <c r="G660" s="4" t="n"/>
      <c r="H660" s="4" t="n"/>
      <c r="I660" s="14">
        <f>IF($A660="","",DATE(YEAR($A660),MONTH($A660),1))</f>
        <v/>
      </c>
    </row>
    <row r="661">
      <c r="A661" s="12" t="n"/>
      <c r="B661" s="4" t="n"/>
      <c r="C661" s="4" t="n"/>
      <c r="D661" s="4" t="n"/>
      <c r="E661" s="5" t="n"/>
      <c r="F661" s="4" t="n"/>
      <c r="G661" s="4" t="n"/>
      <c r="H661" s="4" t="n"/>
      <c r="I661" s="14">
        <f>IF($A661="","",DATE(YEAR($A661),MONTH($A661),1))</f>
        <v/>
      </c>
    </row>
    <row r="662">
      <c r="A662" s="12" t="n"/>
      <c r="B662" s="4" t="n"/>
      <c r="C662" s="4" t="n"/>
      <c r="D662" s="4" t="n"/>
      <c r="E662" s="5" t="n"/>
      <c r="F662" s="4" t="n"/>
      <c r="G662" s="4" t="n"/>
      <c r="H662" s="4" t="n"/>
      <c r="I662" s="14">
        <f>IF($A662="","",DATE(YEAR($A662),MONTH($A662),1))</f>
        <v/>
      </c>
    </row>
    <row r="663">
      <c r="A663" s="12" t="n"/>
      <c r="B663" s="4" t="n"/>
      <c r="C663" s="4" t="n"/>
      <c r="D663" s="4" t="n"/>
      <c r="E663" s="5" t="n"/>
      <c r="F663" s="4" t="n"/>
      <c r="G663" s="4" t="n"/>
      <c r="H663" s="4" t="n"/>
      <c r="I663" s="14">
        <f>IF($A663="","",DATE(YEAR($A663),MONTH($A663),1))</f>
        <v/>
      </c>
    </row>
    <row r="664">
      <c r="A664" s="12" t="n"/>
      <c r="B664" s="4" t="n"/>
      <c r="C664" s="4" t="n"/>
      <c r="D664" s="4" t="n"/>
      <c r="E664" s="5" t="n"/>
      <c r="F664" s="4" t="n"/>
      <c r="G664" s="4" t="n"/>
      <c r="H664" s="4" t="n"/>
      <c r="I664" s="14">
        <f>IF($A664="","",DATE(YEAR($A664),MONTH($A664),1))</f>
        <v/>
      </c>
    </row>
    <row r="665">
      <c r="A665" s="12" t="n"/>
      <c r="B665" s="4" t="n"/>
      <c r="C665" s="4" t="n"/>
      <c r="D665" s="4" t="n"/>
      <c r="E665" s="5" t="n"/>
      <c r="F665" s="4" t="n"/>
      <c r="G665" s="4" t="n"/>
      <c r="H665" s="4" t="n"/>
      <c r="I665" s="14">
        <f>IF($A665="","",DATE(YEAR($A665),MONTH($A665),1))</f>
        <v/>
      </c>
    </row>
    <row r="666">
      <c r="A666" s="12" t="n"/>
      <c r="B666" s="4" t="n"/>
      <c r="C666" s="4" t="n"/>
      <c r="D666" s="4" t="n"/>
      <c r="E666" s="5" t="n"/>
      <c r="F666" s="4" t="n"/>
      <c r="G666" s="4" t="n"/>
      <c r="H666" s="4" t="n"/>
      <c r="I666" s="14">
        <f>IF($A666="","",DATE(YEAR($A666),MONTH($A666),1))</f>
        <v/>
      </c>
    </row>
    <row r="667">
      <c r="A667" s="12" t="n"/>
      <c r="B667" s="4" t="n"/>
      <c r="C667" s="4" t="n"/>
      <c r="D667" s="4" t="n"/>
      <c r="E667" s="5" t="n"/>
      <c r="F667" s="4" t="n"/>
      <c r="G667" s="4" t="n"/>
      <c r="H667" s="4" t="n"/>
      <c r="I667" s="14">
        <f>IF($A667="","",DATE(YEAR($A667),MONTH($A667),1))</f>
        <v/>
      </c>
    </row>
    <row r="668">
      <c r="A668" s="12" t="n"/>
      <c r="B668" s="4" t="n"/>
      <c r="C668" s="4" t="n"/>
      <c r="D668" s="4" t="n"/>
      <c r="E668" s="5" t="n"/>
      <c r="F668" s="4" t="n"/>
      <c r="G668" s="4" t="n"/>
      <c r="H668" s="4" t="n"/>
      <c r="I668" s="14">
        <f>IF($A668="","",DATE(YEAR($A668),MONTH($A668),1))</f>
        <v/>
      </c>
    </row>
    <row r="669">
      <c r="A669" s="12" t="n"/>
      <c r="B669" s="4" t="n"/>
      <c r="C669" s="4" t="n"/>
      <c r="D669" s="4" t="n"/>
      <c r="E669" s="5" t="n"/>
      <c r="F669" s="4" t="n"/>
      <c r="G669" s="4" t="n"/>
      <c r="H669" s="4" t="n"/>
      <c r="I669" s="14">
        <f>IF($A669="","",DATE(YEAR($A669),MONTH($A669),1))</f>
        <v/>
      </c>
    </row>
    <row r="670">
      <c r="A670" s="12" t="n"/>
      <c r="B670" s="4" t="n"/>
      <c r="C670" s="4" t="n"/>
      <c r="D670" s="4" t="n"/>
      <c r="E670" s="5" t="n"/>
      <c r="F670" s="4" t="n"/>
      <c r="G670" s="4" t="n"/>
      <c r="H670" s="4" t="n"/>
      <c r="I670" s="14">
        <f>IF($A670="","",DATE(YEAR($A670),MONTH($A670),1))</f>
        <v/>
      </c>
    </row>
    <row r="671">
      <c r="A671" s="12" t="n"/>
      <c r="B671" s="4" t="n"/>
      <c r="C671" s="4" t="n"/>
      <c r="D671" s="4" t="n"/>
      <c r="E671" s="5" t="n"/>
      <c r="F671" s="4" t="n"/>
      <c r="G671" s="4" t="n"/>
      <c r="H671" s="4" t="n"/>
      <c r="I671" s="14">
        <f>IF($A671="","",DATE(YEAR($A671),MONTH($A671),1))</f>
        <v/>
      </c>
    </row>
    <row r="672">
      <c r="A672" s="12" t="n"/>
      <c r="B672" s="4" t="n"/>
      <c r="C672" s="4" t="n"/>
      <c r="D672" s="4" t="n"/>
      <c r="E672" s="5" t="n"/>
      <c r="F672" s="4" t="n"/>
      <c r="G672" s="4" t="n"/>
      <c r="H672" s="4" t="n"/>
      <c r="I672" s="14">
        <f>IF($A672="","",DATE(YEAR($A672),MONTH($A672),1))</f>
        <v/>
      </c>
    </row>
    <row r="673">
      <c r="A673" s="12" t="n"/>
      <c r="B673" s="4" t="n"/>
      <c r="C673" s="4" t="n"/>
      <c r="D673" s="4" t="n"/>
      <c r="E673" s="5" t="n"/>
      <c r="F673" s="4" t="n"/>
      <c r="G673" s="4" t="n"/>
      <c r="H673" s="4" t="n"/>
      <c r="I673" s="14">
        <f>IF($A673="","",DATE(YEAR($A673),MONTH($A673),1))</f>
        <v/>
      </c>
    </row>
    <row r="674">
      <c r="A674" s="12" t="n"/>
      <c r="B674" s="4" t="n"/>
      <c r="C674" s="4" t="n"/>
      <c r="D674" s="4" t="n"/>
      <c r="E674" s="5" t="n"/>
      <c r="F674" s="4" t="n"/>
      <c r="G674" s="4" t="n"/>
      <c r="H674" s="4" t="n"/>
      <c r="I674" s="14">
        <f>IF($A674="","",DATE(YEAR($A674),MONTH($A674),1))</f>
        <v/>
      </c>
    </row>
    <row r="675">
      <c r="A675" s="12" t="n"/>
      <c r="B675" s="4" t="n"/>
      <c r="C675" s="4" t="n"/>
      <c r="D675" s="4" t="n"/>
      <c r="E675" s="5" t="n"/>
      <c r="F675" s="4" t="n"/>
      <c r="G675" s="4" t="n"/>
      <c r="H675" s="4" t="n"/>
      <c r="I675" s="14">
        <f>IF($A675="","",DATE(YEAR($A675),MONTH($A675),1))</f>
        <v/>
      </c>
    </row>
    <row r="676">
      <c r="A676" s="12" t="n"/>
      <c r="B676" s="4" t="n"/>
      <c r="C676" s="4" t="n"/>
      <c r="D676" s="4" t="n"/>
      <c r="E676" s="5" t="n"/>
      <c r="F676" s="4" t="n"/>
      <c r="G676" s="4" t="n"/>
      <c r="H676" s="4" t="n"/>
      <c r="I676" s="14">
        <f>IF($A676="","",DATE(YEAR($A676),MONTH($A676),1))</f>
        <v/>
      </c>
    </row>
    <row r="677">
      <c r="A677" s="12" t="n"/>
      <c r="B677" s="4" t="n"/>
      <c r="C677" s="4" t="n"/>
      <c r="D677" s="4" t="n"/>
      <c r="E677" s="5" t="n"/>
      <c r="F677" s="4" t="n"/>
      <c r="G677" s="4" t="n"/>
      <c r="H677" s="4" t="n"/>
      <c r="I677" s="14">
        <f>IF($A677="","",DATE(YEAR($A677),MONTH($A677),1))</f>
        <v/>
      </c>
    </row>
    <row r="678">
      <c r="A678" s="12" t="n"/>
      <c r="B678" s="4" t="n"/>
      <c r="C678" s="4" t="n"/>
      <c r="D678" s="4" t="n"/>
      <c r="E678" s="5" t="n"/>
      <c r="F678" s="4" t="n"/>
      <c r="G678" s="4" t="n"/>
      <c r="H678" s="4" t="n"/>
      <c r="I678" s="14">
        <f>IF($A678="","",DATE(YEAR($A678),MONTH($A678),1))</f>
        <v/>
      </c>
    </row>
    <row r="679">
      <c r="A679" s="12" t="n"/>
      <c r="B679" s="4" t="n"/>
      <c r="C679" s="4" t="n"/>
      <c r="D679" s="4" t="n"/>
      <c r="E679" s="5" t="n"/>
      <c r="F679" s="4" t="n"/>
      <c r="G679" s="4" t="n"/>
      <c r="H679" s="4" t="n"/>
      <c r="I679" s="14">
        <f>IF($A679="","",DATE(YEAR($A679),MONTH($A679),1))</f>
        <v/>
      </c>
    </row>
    <row r="680">
      <c r="A680" s="12" t="n"/>
      <c r="B680" s="4" t="n"/>
      <c r="C680" s="4" t="n"/>
      <c r="D680" s="4" t="n"/>
      <c r="E680" s="5" t="n"/>
      <c r="F680" s="4" t="n"/>
      <c r="G680" s="4" t="n"/>
      <c r="H680" s="4" t="n"/>
      <c r="I680" s="14">
        <f>IF($A680="","",DATE(YEAR($A680),MONTH($A680),1))</f>
        <v/>
      </c>
    </row>
    <row r="681">
      <c r="A681" s="12" t="n"/>
      <c r="B681" s="4" t="n"/>
      <c r="C681" s="4" t="n"/>
      <c r="D681" s="4" t="n"/>
      <c r="E681" s="5" t="n"/>
      <c r="F681" s="4" t="n"/>
      <c r="G681" s="4" t="n"/>
      <c r="H681" s="4" t="n"/>
      <c r="I681" s="14">
        <f>IF($A681="","",DATE(YEAR($A681),MONTH($A681),1))</f>
        <v/>
      </c>
    </row>
    <row r="682">
      <c r="A682" s="12" t="n"/>
      <c r="B682" s="4" t="n"/>
      <c r="C682" s="4" t="n"/>
      <c r="D682" s="4" t="n"/>
      <c r="E682" s="5" t="n"/>
      <c r="F682" s="4" t="n"/>
      <c r="G682" s="4" t="n"/>
      <c r="H682" s="4" t="n"/>
      <c r="I682" s="14">
        <f>IF($A682="","",DATE(YEAR($A682),MONTH($A682),1))</f>
        <v/>
      </c>
    </row>
    <row r="683">
      <c r="A683" s="12" t="n"/>
      <c r="B683" s="4" t="n"/>
      <c r="C683" s="4" t="n"/>
      <c r="D683" s="4" t="n"/>
      <c r="E683" s="5" t="n"/>
      <c r="F683" s="4" t="n"/>
      <c r="G683" s="4" t="n"/>
      <c r="H683" s="4" t="n"/>
      <c r="I683" s="14">
        <f>IF($A683="","",DATE(YEAR($A683),MONTH($A683),1))</f>
        <v/>
      </c>
    </row>
    <row r="684">
      <c r="A684" s="12" t="n"/>
      <c r="B684" s="4" t="n"/>
      <c r="C684" s="4" t="n"/>
      <c r="D684" s="4" t="n"/>
      <c r="E684" s="5" t="n"/>
      <c r="F684" s="4" t="n"/>
      <c r="G684" s="4" t="n"/>
      <c r="H684" s="4" t="n"/>
      <c r="I684" s="14">
        <f>IF($A684="","",DATE(YEAR($A684),MONTH($A684),1))</f>
        <v/>
      </c>
    </row>
    <row r="685">
      <c r="A685" s="12" t="n"/>
      <c r="B685" s="4" t="n"/>
      <c r="C685" s="4" t="n"/>
      <c r="D685" s="4" t="n"/>
      <c r="E685" s="5" t="n"/>
      <c r="F685" s="4" t="n"/>
      <c r="G685" s="4" t="n"/>
      <c r="H685" s="4" t="n"/>
      <c r="I685" s="14">
        <f>IF($A685="","",DATE(YEAR($A685),MONTH($A685),1))</f>
        <v/>
      </c>
    </row>
    <row r="686">
      <c r="A686" s="12" t="n"/>
      <c r="B686" s="4" t="n"/>
      <c r="C686" s="4" t="n"/>
      <c r="D686" s="4" t="n"/>
      <c r="E686" s="5" t="n"/>
      <c r="F686" s="4" t="n"/>
      <c r="G686" s="4" t="n"/>
      <c r="H686" s="4" t="n"/>
      <c r="I686" s="14">
        <f>IF($A686="","",DATE(YEAR($A686),MONTH($A686),1))</f>
        <v/>
      </c>
    </row>
    <row r="687">
      <c r="A687" s="12" t="n"/>
      <c r="B687" s="4" t="n"/>
      <c r="C687" s="4" t="n"/>
      <c r="D687" s="4" t="n"/>
      <c r="E687" s="5" t="n"/>
      <c r="F687" s="4" t="n"/>
      <c r="G687" s="4" t="n"/>
      <c r="H687" s="4" t="n"/>
      <c r="I687" s="14">
        <f>IF($A687="","",DATE(YEAR($A687),MONTH($A687),1))</f>
        <v/>
      </c>
    </row>
    <row r="688">
      <c r="A688" s="12" t="n"/>
      <c r="B688" s="4" t="n"/>
      <c r="C688" s="4" t="n"/>
      <c r="D688" s="4" t="n"/>
      <c r="E688" s="5" t="n"/>
      <c r="F688" s="4" t="n"/>
      <c r="G688" s="4" t="n"/>
      <c r="H688" s="4" t="n"/>
      <c r="I688" s="14">
        <f>IF($A688="","",DATE(YEAR($A688),MONTH($A688),1))</f>
        <v/>
      </c>
    </row>
    <row r="689">
      <c r="A689" s="12" t="n"/>
      <c r="B689" s="4" t="n"/>
      <c r="C689" s="4" t="n"/>
      <c r="D689" s="4" t="n"/>
      <c r="E689" s="5" t="n"/>
      <c r="F689" s="4" t="n"/>
      <c r="G689" s="4" t="n"/>
      <c r="H689" s="4" t="n"/>
      <c r="I689" s="14">
        <f>IF($A689="","",DATE(YEAR($A689),MONTH($A689),1))</f>
        <v/>
      </c>
    </row>
    <row r="690">
      <c r="A690" s="12" t="n"/>
      <c r="B690" s="4" t="n"/>
      <c r="C690" s="4" t="n"/>
      <c r="D690" s="4" t="n"/>
      <c r="E690" s="5" t="n"/>
      <c r="F690" s="4" t="n"/>
      <c r="G690" s="4" t="n"/>
      <c r="H690" s="4" t="n"/>
      <c r="I690" s="14">
        <f>IF($A690="","",DATE(YEAR($A690),MONTH($A690),1))</f>
        <v/>
      </c>
    </row>
    <row r="691">
      <c r="A691" s="12" t="n"/>
      <c r="B691" s="4" t="n"/>
      <c r="C691" s="4" t="n"/>
      <c r="D691" s="4" t="n"/>
      <c r="E691" s="5" t="n"/>
      <c r="F691" s="4" t="n"/>
      <c r="G691" s="4" t="n"/>
      <c r="H691" s="4" t="n"/>
      <c r="I691" s="14">
        <f>IF($A691="","",DATE(YEAR($A691),MONTH($A691),1))</f>
        <v/>
      </c>
    </row>
    <row r="692">
      <c r="A692" s="12" t="n"/>
      <c r="B692" s="4" t="n"/>
      <c r="C692" s="4" t="n"/>
      <c r="D692" s="4" t="n"/>
      <c r="E692" s="5" t="n"/>
      <c r="F692" s="4" t="n"/>
      <c r="G692" s="4" t="n"/>
      <c r="H692" s="4" t="n"/>
      <c r="I692" s="14">
        <f>IF($A692="","",DATE(YEAR($A692),MONTH($A692),1))</f>
        <v/>
      </c>
    </row>
    <row r="693">
      <c r="A693" s="12" t="n"/>
      <c r="B693" s="4" t="n"/>
      <c r="C693" s="4" t="n"/>
      <c r="D693" s="4" t="n"/>
      <c r="E693" s="5" t="n"/>
      <c r="F693" s="4" t="n"/>
      <c r="G693" s="4" t="n"/>
      <c r="H693" s="4" t="n"/>
      <c r="I693" s="14">
        <f>IF($A693="","",DATE(YEAR($A693),MONTH($A693),1))</f>
        <v/>
      </c>
    </row>
    <row r="694">
      <c r="A694" s="12" t="n"/>
      <c r="B694" s="4" t="n"/>
      <c r="C694" s="4" t="n"/>
      <c r="D694" s="4" t="n"/>
      <c r="E694" s="5" t="n"/>
      <c r="F694" s="4" t="n"/>
      <c r="G694" s="4" t="n"/>
      <c r="H694" s="4" t="n"/>
      <c r="I694" s="14">
        <f>IF($A694="","",DATE(YEAR($A694),MONTH($A694),1))</f>
        <v/>
      </c>
    </row>
    <row r="695">
      <c r="A695" s="12" t="n"/>
      <c r="B695" s="4" t="n"/>
      <c r="C695" s="4" t="n"/>
      <c r="D695" s="4" t="n"/>
      <c r="E695" s="5" t="n"/>
      <c r="F695" s="4" t="n"/>
      <c r="G695" s="4" t="n"/>
      <c r="H695" s="4" t="n"/>
      <c r="I695" s="14">
        <f>IF($A695="","",DATE(YEAR($A695),MONTH($A695),1))</f>
        <v/>
      </c>
    </row>
    <row r="696">
      <c r="A696" s="12" t="n"/>
      <c r="B696" s="4" t="n"/>
      <c r="C696" s="4" t="n"/>
      <c r="D696" s="4" t="n"/>
      <c r="E696" s="5" t="n"/>
      <c r="F696" s="4" t="n"/>
      <c r="G696" s="4" t="n"/>
      <c r="H696" s="4" t="n"/>
      <c r="I696" s="14">
        <f>IF($A696="","",DATE(YEAR($A696),MONTH($A696),1))</f>
        <v/>
      </c>
    </row>
    <row r="697">
      <c r="A697" s="12" t="n"/>
      <c r="B697" s="4" t="n"/>
      <c r="C697" s="4" t="n"/>
      <c r="D697" s="4" t="n"/>
      <c r="E697" s="5" t="n"/>
      <c r="F697" s="4" t="n"/>
      <c r="G697" s="4" t="n"/>
      <c r="H697" s="4" t="n"/>
      <c r="I697" s="14">
        <f>IF($A697="","",DATE(YEAR($A697),MONTH($A697),1))</f>
        <v/>
      </c>
    </row>
    <row r="698">
      <c r="A698" s="12" t="n"/>
      <c r="B698" s="4" t="n"/>
      <c r="C698" s="4" t="n"/>
      <c r="D698" s="4" t="n"/>
      <c r="E698" s="5" t="n"/>
      <c r="F698" s="4" t="n"/>
      <c r="G698" s="4" t="n"/>
      <c r="H698" s="4" t="n"/>
      <c r="I698" s="14">
        <f>IF($A698="","",DATE(YEAR($A698),MONTH($A698),1))</f>
        <v/>
      </c>
    </row>
    <row r="699">
      <c r="A699" s="12" t="n"/>
      <c r="B699" s="4" t="n"/>
      <c r="C699" s="4" t="n"/>
      <c r="D699" s="4" t="n"/>
      <c r="E699" s="5" t="n"/>
      <c r="F699" s="4" t="n"/>
      <c r="G699" s="4" t="n"/>
      <c r="H699" s="4" t="n"/>
      <c r="I699" s="14">
        <f>IF($A699="","",DATE(YEAR($A699),MONTH($A699),1))</f>
        <v/>
      </c>
    </row>
    <row r="700">
      <c r="A700" s="12" t="n"/>
      <c r="B700" s="4" t="n"/>
      <c r="C700" s="4" t="n"/>
      <c r="D700" s="4" t="n"/>
      <c r="E700" s="5" t="n"/>
      <c r="F700" s="4" t="n"/>
      <c r="G700" s="4" t="n"/>
      <c r="H700" s="4" t="n"/>
      <c r="I700" s="14">
        <f>IF($A700="","",DATE(YEAR($A700),MONTH($A700),1))</f>
        <v/>
      </c>
    </row>
    <row r="701">
      <c r="A701" s="12" t="n"/>
      <c r="B701" s="4" t="n"/>
      <c r="C701" s="4" t="n"/>
      <c r="D701" s="4" t="n"/>
      <c r="E701" s="5" t="n"/>
      <c r="F701" s="4" t="n"/>
      <c r="G701" s="4" t="n"/>
      <c r="H701" s="4" t="n"/>
      <c r="I701" s="14">
        <f>IF($A701="","",DATE(YEAR($A701),MONTH($A701),1))</f>
        <v/>
      </c>
    </row>
    <row r="702">
      <c r="A702" s="12" t="n"/>
      <c r="B702" s="4" t="n"/>
      <c r="C702" s="4" t="n"/>
      <c r="D702" s="4" t="n"/>
      <c r="E702" s="5" t="n"/>
      <c r="F702" s="4" t="n"/>
      <c r="G702" s="4" t="n"/>
      <c r="H702" s="4" t="n"/>
      <c r="I702" s="14">
        <f>IF($A702="","",DATE(YEAR($A702),MONTH($A702),1))</f>
        <v/>
      </c>
    </row>
    <row r="703">
      <c r="A703" s="12" t="n"/>
      <c r="B703" s="4" t="n"/>
      <c r="C703" s="4" t="n"/>
      <c r="D703" s="4" t="n"/>
      <c r="E703" s="5" t="n"/>
      <c r="F703" s="4" t="n"/>
      <c r="G703" s="4" t="n"/>
      <c r="H703" s="4" t="n"/>
      <c r="I703" s="14">
        <f>IF($A703="","",DATE(YEAR($A703),MONTH($A703),1))</f>
        <v/>
      </c>
    </row>
    <row r="704">
      <c r="A704" s="12" t="n"/>
      <c r="B704" s="4" t="n"/>
      <c r="C704" s="4" t="n"/>
      <c r="D704" s="4" t="n"/>
      <c r="E704" s="5" t="n"/>
      <c r="F704" s="4" t="n"/>
      <c r="G704" s="4" t="n"/>
      <c r="H704" s="4" t="n"/>
      <c r="I704" s="14">
        <f>IF($A704="","",DATE(YEAR($A704),MONTH($A704),1))</f>
        <v/>
      </c>
    </row>
    <row r="705">
      <c r="A705" s="12" t="n"/>
      <c r="B705" s="4" t="n"/>
      <c r="C705" s="4" t="n"/>
      <c r="D705" s="4" t="n"/>
      <c r="E705" s="5" t="n"/>
      <c r="F705" s="4" t="n"/>
      <c r="G705" s="4" t="n"/>
      <c r="H705" s="4" t="n"/>
      <c r="I705" s="14">
        <f>IF($A705="","",DATE(YEAR($A705),MONTH($A705),1))</f>
        <v/>
      </c>
    </row>
    <row r="706">
      <c r="A706" s="12" t="n"/>
      <c r="B706" s="4" t="n"/>
      <c r="C706" s="4" t="n"/>
      <c r="D706" s="4" t="n"/>
      <c r="E706" s="5" t="n"/>
      <c r="F706" s="4" t="n"/>
      <c r="G706" s="4" t="n"/>
      <c r="H706" s="4" t="n"/>
      <c r="I706" s="14">
        <f>IF($A706="","",DATE(YEAR($A706),MONTH($A706),1))</f>
        <v/>
      </c>
    </row>
    <row r="707">
      <c r="A707" s="12" t="n"/>
      <c r="B707" s="4" t="n"/>
      <c r="C707" s="4" t="n"/>
      <c r="D707" s="4" t="n"/>
      <c r="E707" s="5" t="n"/>
      <c r="F707" s="4" t="n"/>
      <c r="G707" s="4" t="n"/>
      <c r="H707" s="4" t="n"/>
      <c r="I707" s="14">
        <f>IF($A707="","",DATE(YEAR($A707),MONTH($A707),1))</f>
        <v/>
      </c>
    </row>
    <row r="708">
      <c r="A708" s="12" t="n"/>
      <c r="B708" s="4" t="n"/>
      <c r="C708" s="4" t="n"/>
      <c r="D708" s="4" t="n"/>
      <c r="E708" s="5" t="n"/>
      <c r="F708" s="4" t="n"/>
      <c r="G708" s="4" t="n"/>
      <c r="H708" s="4" t="n"/>
      <c r="I708" s="14">
        <f>IF($A708="","",DATE(YEAR($A708),MONTH($A708),1))</f>
        <v/>
      </c>
    </row>
    <row r="709">
      <c r="A709" s="12" t="n"/>
      <c r="B709" s="4" t="n"/>
      <c r="C709" s="4" t="n"/>
      <c r="D709" s="4" t="n"/>
      <c r="E709" s="5" t="n"/>
      <c r="F709" s="4" t="n"/>
      <c r="G709" s="4" t="n"/>
      <c r="H709" s="4" t="n"/>
      <c r="I709" s="14">
        <f>IF($A709="","",DATE(YEAR($A709),MONTH($A709),1))</f>
        <v/>
      </c>
    </row>
    <row r="710">
      <c r="A710" s="12" t="n"/>
      <c r="B710" s="4" t="n"/>
      <c r="C710" s="4" t="n"/>
      <c r="D710" s="4" t="n"/>
      <c r="E710" s="5" t="n"/>
      <c r="F710" s="4" t="n"/>
      <c r="G710" s="4" t="n"/>
      <c r="H710" s="4" t="n"/>
      <c r="I710" s="14">
        <f>IF($A710="","",DATE(YEAR($A710),MONTH($A710),1))</f>
        <v/>
      </c>
    </row>
    <row r="711">
      <c r="A711" s="12" t="n"/>
      <c r="B711" s="4" t="n"/>
      <c r="C711" s="4" t="n"/>
      <c r="D711" s="4" t="n"/>
      <c r="E711" s="5" t="n"/>
      <c r="F711" s="4" t="n"/>
      <c r="G711" s="4" t="n"/>
      <c r="H711" s="4" t="n"/>
      <c r="I711" s="14">
        <f>IF($A711="","",DATE(YEAR($A711),MONTH($A711),1))</f>
        <v/>
      </c>
    </row>
    <row r="712">
      <c r="A712" s="12" t="n"/>
      <c r="B712" s="4" t="n"/>
      <c r="C712" s="4" t="n"/>
      <c r="D712" s="4" t="n"/>
      <c r="E712" s="5" t="n"/>
      <c r="F712" s="4" t="n"/>
      <c r="G712" s="4" t="n"/>
      <c r="H712" s="4" t="n"/>
      <c r="I712" s="14">
        <f>IF($A712="","",DATE(YEAR($A712),MONTH($A712),1))</f>
        <v/>
      </c>
    </row>
    <row r="713">
      <c r="A713" s="12" t="n"/>
      <c r="B713" s="4" t="n"/>
      <c r="C713" s="4" t="n"/>
      <c r="D713" s="4" t="n"/>
      <c r="E713" s="5" t="n"/>
      <c r="F713" s="4" t="n"/>
      <c r="G713" s="4" t="n"/>
      <c r="H713" s="4" t="n"/>
      <c r="I713" s="14">
        <f>IF($A713="","",DATE(YEAR($A713),MONTH($A713),1))</f>
        <v/>
      </c>
    </row>
    <row r="714">
      <c r="A714" s="12" t="n"/>
      <c r="B714" s="4" t="n"/>
      <c r="C714" s="4" t="n"/>
      <c r="D714" s="4" t="n"/>
      <c r="E714" s="5" t="n"/>
      <c r="F714" s="4" t="n"/>
      <c r="G714" s="4" t="n"/>
      <c r="H714" s="4" t="n"/>
      <c r="I714" s="14">
        <f>IF($A714="","",DATE(YEAR($A714),MONTH($A714),1))</f>
        <v/>
      </c>
    </row>
    <row r="715">
      <c r="A715" s="12" t="n"/>
      <c r="B715" s="4" t="n"/>
      <c r="C715" s="4" t="n"/>
      <c r="D715" s="4" t="n"/>
      <c r="E715" s="5" t="n"/>
      <c r="F715" s="4" t="n"/>
      <c r="G715" s="4" t="n"/>
      <c r="H715" s="4" t="n"/>
      <c r="I715" s="14">
        <f>IF($A715="","",DATE(YEAR($A715),MONTH($A715),1))</f>
        <v/>
      </c>
    </row>
    <row r="716">
      <c r="A716" s="12" t="n"/>
      <c r="B716" s="4" t="n"/>
      <c r="C716" s="4" t="n"/>
      <c r="D716" s="4" t="n"/>
      <c r="E716" s="5" t="n"/>
      <c r="F716" s="4" t="n"/>
      <c r="G716" s="4" t="n"/>
      <c r="H716" s="4" t="n"/>
      <c r="I716" s="14">
        <f>IF($A716="","",DATE(YEAR($A716),MONTH($A716),1))</f>
        <v/>
      </c>
    </row>
    <row r="717">
      <c r="A717" s="12" t="n"/>
      <c r="B717" s="4" t="n"/>
      <c r="C717" s="4" t="n"/>
      <c r="D717" s="4" t="n"/>
      <c r="E717" s="5" t="n"/>
      <c r="F717" s="4" t="n"/>
      <c r="G717" s="4" t="n"/>
      <c r="H717" s="4" t="n"/>
      <c r="I717" s="14">
        <f>IF($A717="","",DATE(YEAR($A717),MONTH($A717),1))</f>
        <v/>
      </c>
    </row>
    <row r="718">
      <c r="A718" s="12" t="n"/>
      <c r="B718" s="4" t="n"/>
      <c r="C718" s="4" t="n"/>
      <c r="D718" s="4" t="n"/>
      <c r="E718" s="5" t="n"/>
      <c r="F718" s="4" t="n"/>
      <c r="G718" s="4" t="n"/>
      <c r="H718" s="4" t="n"/>
      <c r="I718" s="14">
        <f>IF($A718="","",DATE(YEAR($A718),MONTH($A718),1))</f>
        <v/>
      </c>
    </row>
    <row r="719">
      <c r="A719" s="12" t="n"/>
      <c r="B719" s="4" t="n"/>
      <c r="C719" s="4" t="n"/>
      <c r="D719" s="4" t="n"/>
      <c r="E719" s="5" t="n"/>
      <c r="F719" s="4" t="n"/>
      <c r="G719" s="4" t="n"/>
      <c r="H719" s="4" t="n"/>
      <c r="I719" s="14">
        <f>IF($A719="","",DATE(YEAR($A719),MONTH($A719),1))</f>
        <v/>
      </c>
    </row>
    <row r="720">
      <c r="A720" s="12" t="n"/>
      <c r="B720" s="4" t="n"/>
      <c r="C720" s="4" t="n"/>
      <c r="D720" s="4" t="n"/>
      <c r="E720" s="5" t="n"/>
      <c r="F720" s="4" t="n"/>
      <c r="G720" s="4" t="n"/>
      <c r="H720" s="4" t="n"/>
      <c r="I720" s="14">
        <f>IF($A720="","",DATE(YEAR($A720),MONTH($A720),1))</f>
        <v/>
      </c>
    </row>
    <row r="721">
      <c r="A721" s="12" t="n"/>
      <c r="B721" s="4" t="n"/>
      <c r="C721" s="4" t="n"/>
      <c r="D721" s="4" t="n"/>
      <c r="E721" s="5" t="n"/>
      <c r="F721" s="4" t="n"/>
      <c r="G721" s="4" t="n"/>
      <c r="H721" s="4" t="n"/>
      <c r="I721" s="14">
        <f>IF($A721="","",DATE(YEAR($A721),MONTH($A721),1))</f>
        <v/>
      </c>
    </row>
    <row r="722">
      <c r="A722" s="12" t="n"/>
      <c r="B722" s="4" t="n"/>
      <c r="C722" s="4" t="n"/>
      <c r="D722" s="4" t="n"/>
      <c r="E722" s="5" t="n"/>
      <c r="F722" s="4" t="n"/>
      <c r="G722" s="4" t="n"/>
      <c r="H722" s="4" t="n"/>
      <c r="I722" s="14">
        <f>IF($A722="","",DATE(YEAR($A722),MONTH($A722),1))</f>
        <v/>
      </c>
    </row>
    <row r="723">
      <c r="A723" s="12" t="n"/>
      <c r="B723" s="4" t="n"/>
      <c r="C723" s="4" t="n"/>
      <c r="D723" s="4" t="n"/>
      <c r="E723" s="5" t="n"/>
      <c r="F723" s="4" t="n"/>
      <c r="G723" s="4" t="n"/>
      <c r="H723" s="4" t="n"/>
      <c r="I723" s="14">
        <f>IF($A723="","",DATE(YEAR($A723),MONTH($A723),1))</f>
        <v/>
      </c>
    </row>
    <row r="724">
      <c r="A724" s="12" t="n"/>
      <c r="B724" s="4" t="n"/>
      <c r="C724" s="4" t="n"/>
      <c r="D724" s="4" t="n"/>
      <c r="E724" s="5" t="n"/>
      <c r="F724" s="4" t="n"/>
      <c r="G724" s="4" t="n"/>
      <c r="H724" s="4" t="n"/>
      <c r="I724" s="14">
        <f>IF($A724="","",DATE(YEAR($A724),MONTH($A724),1))</f>
        <v/>
      </c>
    </row>
    <row r="725">
      <c r="A725" s="12" t="n"/>
      <c r="B725" s="4" t="n"/>
      <c r="C725" s="4" t="n"/>
      <c r="D725" s="4" t="n"/>
      <c r="E725" s="5" t="n"/>
      <c r="F725" s="4" t="n"/>
      <c r="G725" s="4" t="n"/>
      <c r="H725" s="4" t="n"/>
      <c r="I725" s="14">
        <f>IF($A725="","",DATE(YEAR($A725),MONTH($A725),1))</f>
        <v/>
      </c>
    </row>
    <row r="726">
      <c r="A726" s="12" t="n"/>
      <c r="B726" s="4" t="n"/>
      <c r="C726" s="4" t="n"/>
      <c r="D726" s="4" t="n"/>
      <c r="E726" s="5" t="n"/>
      <c r="F726" s="4" t="n"/>
      <c r="G726" s="4" t="n"/>
      <c r="H726" s="4" t="n"/>
      <c r="I726" s="14">
        <f>IF($A726="","",DATE(YEAR($A726),MONTH($A726),1))</f>
        <v/>
      </c>
    </row>
    <row r="727">
      <c r="A727" s="12" t="n"/>
      <c r="B727" s="4" t="n"/>
      <c r="C727" s="4" t="n"/>
      <c r="D727" s="4" t="n"/>
      <c r="E727" s="5" t="n"/>
      <c r="F727" s="4" t="n"/>
      <c r="G727" s="4" t="n"/>
      <c r="H727" s="4" t="n"/>
      <c r="I727" s="14">
        <f>IF($A727="","",DATE(YEAR($A727),MONTH($A727),1))</f>
        <v/>
      </c>
    </row>
    <row r="728">
      <c r="A728" s="12" t="n"/>
      <c r="B728" s="4" t="n"/>
      <c r="C728" s="4" t="n"/>
      <c r="D728" s="4" t="n"/>
      <c r="E728" s="5" t="n"/>
      <c r="F728" s="4" t="n"/>
      <c r="G728" s="4" t="n"/>
      <c r="H728" s="4" t="n"/>
      <c r="I728" s="14">
        <f>IF($A728="","",DATE(YEAR($A728),MONTH($A728),1))</f>
        <v/>
      </c>
    </row>
    <row r="729">
      <c r="A729" s="12" t="n"/>
      <c r="B729" s="4" t="n"/>
      <c r="C729" s="4" t="n"/>
      <c r="D729" s="4" t="n"/>
      <c r="E729" s="5" t="n"/>
      <c r="F729" s="4" t="n"/>
      <c r="G729" s="4" t="n"/>
      <c r="H729" s="4" t="n"/>
      <c r="I729" s="14">
        <f>IF($A729="","",DATE(YEAR($A729),MONTH($A729),1))</f>
        <v/>
      </c>
    </row>
    <row r="730">
      <c r="A730" s="12" t="n"/>
      <c r="B730" s="4" t="n"/>
      <c r="C730" s="4" t="n"/>
      <c r="D730" s="4" t="n"/>
      <c r="E730" s="5" t="n"/>
      <c r="F730" s="4" t="n"/>
      <c r="G730" s="4" t="n"/>
      <c r="H730" s="4" t="n"/>
      <c r="I730" s="14">
        <f>IF($A730="","",DATE(YEAR($A730),MONTH($A730),1))</f>
        <v/>
      </c>
    </row>
    <row r="731">
      <c r="A731" s="12" t="n"/>
      <c r="B731" s="4" t="n"/>
      <c r="C731" s="4" t="n"/>
      <c r="D731" s="4" t="n"/>
      <c r="E731" s="5" t="n"/>
      <c r="F731" s="4" t="n"/>
      <c r="G731" s="4" t="n"/>
      <c r="H731" s="4" t="n"/>
      <c r="I731" s="14">
        <f>IF($A731="","",DATE(YEAR($A731),MONTH($A731),1))</f>
        <v/>
      </c>
    </row>
    <row r="732">
      <c r="A732" s="12" t="n"/>
      <c r="B732" s="4" t="n"/>
      <c r="C732" s="4" t="n"/>
      <c r="D732" s="4" t="n"/>
      <c r="E732" s="5" t="n"/>
      <c r="F732" s="4" t="n"/>
      <c r="G732" s="4" t="n"/>
      <c r="H732" s="4" t="n"/>
      <c r="I732" s="14">
        <f>IF($A732="","",DATE(YEAR($A732),MONTH($A732),1))</f>
        <v/>
      </c>
    </row>
    <row r="733">
      <c r="A733" s="12" t="n"/>
      <c r="B733" s="4" t="n"/>
      <c r="C733" s="4" t="n"/>
      <c r="D733" s="4" t="n"/>
      <c r="E733" s="5" t="n"/>
      <c r="F733" s="4" t="n"/>
      <c r="G733" s="4" t="n"/>
      <c r="H733" s="4" t="n"/>
      <c r="I733" s="14">
        <f>IF($A733="","",DATE(YEAR($A733),MONTH($A733),1))</f>
        <v/>
      </c>
    </row>
    <row r="734">
      <c r="A734" s="12" t="n"/>
      <c r="B734" s="4" t="n"/>
      <c r="C734" s="4" t="n"/>
      <c r="D734" s="4" t="n"/>
      <c r="E734" s="5" t="n"/>
      <c r="F734" s="4" t="n"/>
      <c r="G734" s="4" t="n"/>
      <c r="H734" s="4" t="n"/>
      <c r="I734" s="14">
        <f>IF($A734="","",DATE(YEAR($A734),MONTH($A734),1))</f>
        <v/>
      </c>
    </row>
    <row r="735">
      <c r="A735" s="12" t="n"/>
      <c r="B735" s="4" t="n"/>
      <c r="C735" s="4" t="n"/>
      <c r="D735" s="4" t="n"/>
      <c r="E735" s="5" t="n"/>
      <c r="F735" s="4" t="n"/>
      <c r="G735" s="4" t="n"/>
      <c r="H735" s="4" t="n"/>
      <c r="I735" s="14">
        <f>IF($A735="","",DATE(YEAR($A735),MONTH($A735),1))</f>
        <v/>
      </c>
    </row>
    <row r="736">
      <c r="A736" s="12" t="n"/>
      <c r="B736" s="4" t="n"/>
      <c r="C736" s="4" t="n"/>
      <c r="D736" s="4" t="n"/>
      <c r="E736" s="5" t="n"/>
      <c r="F736" s="4" t="n"/>
      <c r="G736" s="4" t="n"/>
      <c r="H736" s="4" t="n"/>
      <c r="I736" s="14">
        <f>IF($A736="","",DATE(YEAR($A736),MONTH($A736),1))</f>
        <v/>
      </c>
    </row>
    <row r="737">
      <c r="A737" s="12" t="n"/>
      <c r="B737" s="4" t="n"/>
      <c r="C737" s="4" t="n"/>
      <c r="D737" s="4" t="n"/>
      <c r="E737" s="5" t="n"/>
      <c r="F737" s="4" t="n"/>
      <c r="G737" s="4" t="n"/>
      <c r="H737" s="4" t="n"/>
      <c r="I737" s="14">
        <f>IF($A737="","",DATE(YEAR($A737),MONTH($A737),1))</f>
        <v/>
      </c>
    </row>
    <row r="738">
      <c r="A738" s="12" t="n"/>
      <c r="B738" s="4" t="n"/>
      <c r="C738" s="4" t="n"/>
      <c r="D738" s="4" t="n"/>
      <c r="E738" s="5" t="n"/>
      <c r="F738" s="4" t="n"/>
      <c r="G738" s="4" t="n"/>
      <c r="H738" s="4" t="n"/>
      <c r="I738" s="14">
        <f>IF($A738="","",DATE(YEAR($A738),MONTH($A738),1))</f>
        <v/>
      </c>
    </row>
    <row r="739">
      <c r="A739" s="12" t="n"/>
      <c r="B739" s="4" t="n"/>
      <c r="C739" s="4" t="n"/>
      <c r="D739" s="4" t="n"/>
      <c r="E739" s="5" t="n"/>
      <c r="F739" s="4" t="n"/>
      <c r="G739" s="4" t="n"/>
      <c r="H739" s="4" t="n"/>
      <c r="I739" s="14">
        <f>IF($A739="","",DATE(YEAR($A739),MONTH($A739),1))</f>
        <v/>
      </c>
    </row>
    <row r="740">
      <c r="A740" s="12" t="n"/>
      <c r="B740" s="4" t="n"/>
      <c r="C740" s="4" t="n"/>
      <c r="D740" s="4" t="n"/>
      <c r="E740" s="5" t="n"/>
      <c r="F740" s="4" t="n"/>
      <c r="G740" s="4" t="n"/>
      <c r="H740" s="4" t="n"/>
      <c r="I740" s="14">
        <f>IF($A740="","",DATE(YEAR($A740),MONTH($A740),1))</f>
        <v/>
      </c>
    </row>
    <row r="741">
      <c r="A741" s="12" t="n"/>
      <c r="B741" s="4" t="n"/>
      <c r="C741" s="4" t="n"/>
      <c r="D741" s="4" t="n"/>
      <c r="E741" s="5" t="n"/>
      <c r="F741" s="4" t="n"/>
      <c r="G741" s="4" t="n"/>
      <c r="H741" s="4" t="n"/>
      <c r="I741" s="14">
        <f>IF($A741="","",DATE(YEAR($A741),MONTH($A741),1))</f>
        <v/>
      </c>
    </row>
    <row r="742">
      <c r="A742" s="12" t="n"/>
      <c r="B742" s="4" t="n"/>
      <c r="C742" s="4" t="n"/>
      <c r="D742" s="4" t="n"/>
      <c r="E742" s="5" t="n"/>
      <c r="F742" s="4" t="n"/>
      <c r="G742" s="4" t="n"/>
      <c r="H742" s="4" t="n"/>
      <c r="I742" s="14">
        <f>IF($A742="","",DATE(YEAR($A742),MONTH($A742),1))</f>
        <v/>
      </c>
    </row>
    <row r="743">
      <c r="A743" s="12" t="n"/>
      <c r="B743" s="4" t="n"/>
      <c r="C743" s="4" t="n"/>
      <c r="D743" s="4" t="n"/>
      <c r="E743" s="5" t="n"/>
      <c r="F743" s="4" t="n"/>
      <c r="G743" s="4" t="n"/>
      <c r="H743" s="4" t="n"/>
      <c r="I743" s="14">
        <f>IF($A743="","",DATE(YEAR($A743),MONTH($A743),1))</f>
        <v/>
      </c>
    </row>
    <row r="744">
      <c r="A744" s="12" t="n"/>
      <c r="B744" s="4" t="n"/>
      <c r="C744" s="4" t="n"/>
      <c r="D744" s="4" t="n"/>
      <c r="E744" s="5" t="n"/>
      <c r="F744" s="4" t="n"/>
      <c r="G744" s="4" t="n"/>
      <c r="H744" s="4" t="n"/>
      <c r="I744" s="14">
        <f>IF($A744="","",DATE(YEAR($A744),MONTH($A744),1))</f>
        <v/>
      </c>
    </row>
    <row r="745">
      <c r="A745" s="12" t="n"/>
      <c r="B745" s="4" t="n"/>
      <c r="C745" s="4" t="n"/>
      <c r="D745" s="4" t="n"/>
      <c r="E745" s="5" t="n"/>
      <c r="F745" s="4" t="n"/>
      <c r="G745" s="4" t="n"/>
      <c r="H745" s="4" t="n"/>
      <c r="I745" s="14">
        <f>IF($A745="","",DATE(YEAR($A745),MONTH($A745),1))</f>
        <v/>
      </c>
    </row>
    <row r="746">
      <c r="A746" s="12" t="n"/>
      <c r="B746" s="4" t="n"/>
      <c r="C746" s="4" t="n"/>
      <c r="D746" s="4" t="n"/>
      <c r="E746" s="5" t="n"/>
      <c r="F746" s="4" t="n"/>
      <c r="G746" s="4" t="n"/>
      <c r="H746" s="4" t="n"/>
      <c r="I746" s="14">
        <f>IF($A746="","",DATE(YEAR($A746),MONTH($A746),1))</f>
        <v/>
      </c>
    </row>
    <row r="747">
      <c r="A747" s="12" t="n"/>
      <c r="B747" s="4" t="n"/>
      <c r="C747" s="4" t="n"/>
      <c r="D747" s="4" t="n"/>
      <c r="E747" s="5" t="n"/>
      <c r="F747" s="4" t="n"/>
      <c r="G747" s="4" t="n"/>
      <c r="H747" s="4" t="n"/>
      <c r="I747" s="14">
        <f>IF($A747="","",DATE(YEAR($A747),MONTH($A747),1))</f>
        <v/>
      </c>
    </row>
    <row r="748">
      <c r="A748" s="12" t="n"/>
      <c r="B748" s="4" t="n"/>
      <c r="C748" s="4" t="n"/>
      <c r="D748" s="4" t="n"/>
      <c r="E748" s="5" t="n"/>
      <c r="F748" s="4" t="n"/>
      <c r="G748" s="4" t="n"/>
      <c r="H748" s="4" t="n"/>
      <c r="I748" s="14">
        <f>IF($A748="","",DATE(YEAR($A748),MONTH($A748),1))</f>
        <v/>
      </c>
    </row>
    <row r="749">
      <c r="A749" s="12" t="n"/>
      <c r="B749" s="4" t="n"/>
      <c r="C749" s="4" t="n"/>
      <c r="D749" s="4" t="n"/>
      <c r="E749" s="5" t="n"/>
      <c r="F749" s="4" t="n"/>
      <c r="G749" s="4" t="n"/>
      <c r="H749" s="4" t="n"/>
      <c r="I749" s="14">
        <f>IF($A749="","",DATE(YEAR($A749),MONTH($A749),1))</f>
        <v/>
      </c>
    </row>
    <row r="750">
      <c r="A750" s="12" t="n"/>
      <c r="B750" s="4" t="n"/>
      <c r="C750" s="4" t="n"/>
      <c r="D750" s="4" t="n"/>
      <c r="E750" s="5" t="n"/>
      <c r="F750" s="4" t="n"/>
      <c r="G750" s="4" t="n"/>
      <c r="H750" s="4" t="n"/>
      <c r="I750" s="14">
        <f>IF($A750="","",DATE(YEAR($A750),MONTH($A750),1))</f>
        <v/>
      </c>
    </row>
    <row r="751">
      <c r="A751" s="12" t="n"/>
      <c r="B751" s="4" t="n"/>
      <c r="C751" s="4" t="n"/>
      <c r="D751" s="4" t="n"/>
      <c r="E751" s="5" t="n"/>
      <c r="F751" s="4" t="n"/>
      <c r="G751" s="4" t="n"/>
      <c r="H751" s="4" t="n"/>
      <c r="I751" s="14">
        <f>IF($A751="","",DATE(YEAR($A751),MONTH($A751),1))</f>
        <v/>
      </c>
    </row>
    <row r="752">
      <c r="A752" s="12" t="n"/>
      <c r="B752" s="4" t="n"/>
      <c r="C752" s="4" t="n"/>
      <c r="D752" s="4" t="n"/>
      <c r="E752" s="5" t="n"/>
      <c r="F752" s="4" t="n"/>
      <c r="G752" s="4" t="n"/>
      <c r="H752" s="4" t="n"/>
      <c r="I752" s="14">
        <f>IF($A752="","",DATE(YEAR($A752),MONTH($A752),1))</f>
        <v/>
      </c>
    </row>
    <row r="753">
      <c r="A753" s="12" t="n"/>
      <c r="B753" s="4" t="n"/>
      <c r="C753" s="4" t="n"/>
      <c r="D753" s="4" t="n"/>
      <c r="E753" s="5" t="n"/>
      <c r="F753" s="4" t="n"/>
      <c r="G753" s="4" t="n"/>
      <c r="H753" s="4" t="n"/>
      <c r="I753" s="14">
        <f>IF($A753="","",DATE(YEAR($A753),MONTH($A753),1))</f>
        <v/>
      </c>
    </row>
    <row r="754">
      <c r="A754" s="12" t="n"/>
      <c r="B754" s="4" t="n"/>
      <c r="C754" s="4" t="n"/>
      <c r="D754" s="4" t="n"/>
      <c r="E754" s="5" t="n"/>
      <c r="F754" s="4" t="n"/>
      <c r="G754" s="4" t="n"/>
      <c r="H754" s="4" t="n"/>
      <c r="I754" s="14">
        <f>IF($A754="","",DATE(YEAR($A754),MONTH($A754),1))</f>
        <v/>
      </c>
    </row>
    <row r="755">
      <c r="A755" s="12" t="n"/>
      <c r="B755" s="4" t="n"/>
      <c r="C755" s="4" t="n"/>
      <c r="D755" s="4" t="n"/>
      <c r="E755" s="5" t="n"/>
      <c r="F755" s="4" t="n"/>
      <c r="G755" s="4" t="n"/>
      <c r="H755" s="4" t="n"/>
      <c r="I755" s="14">
        <f>IF($A755="","",DATE(YEAR($A755),MONTH($A755),1))</f>
        <v/>
      </c>
    </row>
    <row r="756">
      <c r="A756" s="12" t="n"/>
      <c r="B756" s="4" t="n"/>
      <c r="C756" s="4" t="n"/>
      <c r="D756" s="4" t="n"/>
      <c r="E756" s="5" t="n"/>
      <c r="F756" s="4" t="n"/>
      <c r="G756" s="4" t="n"/>
      <c r="H756" s="4" t="n"/>
      <c r="I756" s="14">
        <f>IF($A756="","",DATE(YEAR($A756),MONTH($A756),1))</f>
        <v/>
      </c>
    </row>
    <row r="757">
      <c r="A757" s="12" t="n"/>
      <c r="B757" s="4" t="n"/>
      <c r="C757" s="4" t="n"/>
      <c r="D757" s="4" t="n"/>
      <c r="E757" s="5" t="n"/>
      <c r="F757" s="4" t="n"/>
      <c r="G757" s="4" t="n"/>
      <c r="H757" s="4" t="n"/>
      <c r="I757" s="14">
        <f>IF($A757="","",DATE(YEAR($A757),MONTH($A757),1))</f>
        <v/>
      </c>
    </row>
    <row r="758">
      <c r="A758" s="12" t="n"/>
      <c r="B758" s="4" t="n"/>
      <c r="C758" s="4" t="n"/>
      <c r="D758" s="4" t="n"/>
      <c r="E758" s="5" t="n"/>
      <c r="F758" s="4" t="n"/>
      <c r="G758" s="4" t="n"/>
      <c r="H758" s="4" t="n"/>
      <c r="I758" s="14">
        <f>IF($A758="","",DATE(YEAR($A758),MONTH($A758),1))</f>
        <v/>
      </c>
    </row>
    <row r="759">
      <c r="A759" s="12" t="n"/>
      <c r="B759" s="4" t="n"/>
      <c r="C759" s="4" t="n"/>
      <c r="D759" s="4" t="n"/>
      <c r="E759" s="5" t="n"/>
      <c r="F759" s="4" t="n"/>
      <c r="G759" s="4" t="n"/>
      <c r="H759" s="4" t="n"/>
      <c r="I759" s="14">
        <f>IF($A759="","",DATE(YEAR($A759),MONTH($A759),1))</f>
        <v/>
      </c>
    </row>
    <row r="760">
      <c r="A760" s="12" t="n"/>
      <c r="B760" s="4" t="n"/>
      <c r="C760" s="4" t="n"/>
      <c r="D760" s="4" t="n"/>
      <c r="E760" s="5" t="n"/>
      <c r="F760" s="4" t="n"/>
      <c r="G760" s="4" t="n"/>
      <c r="H760" s="4" t="n"/>
      <c r="I760" s="14">
        <f>IF($A760="","",DATE(YEAR($A760),MONTH($A760),1))</f>
        <v/>
      </c>
    </row>
    <row r="761">
      <c r="A761" s="12" t="n"/>
      <c r="B761" s="4" t="n"/>
      <c r="C761" s="4" t="n"/>
      <c r="D761" s="4" t="n"/>
      <c r="E761" s="5" t="n"/>
      <c r="F761" s="4" t="n"/>
      <c r="G761" s="4" t="n"/>
      <c r="H761" s="4" t="n"/>
      <c r="I761" s="14">
        <f>IF($A761="","",DATE(YEAR($A761),MONTH($A761),1))</f>
        <v/>
      </c>
    </row>
    <row r="762">
      <c r="A762" s="12" t="n"/>
      <c r="B762" s="4" t="n"/>
      <c r="C762" s="4" t="n"/>
      <c r="D762" s="4" t="n"/>
      <c r="E762" s="5" t="n"/>
      <c r="F762" s="4" t="n"/>
      <c r="G762" s="4" t="n"/>
      <c r="H762" s="4" t="n"/>
      <c r="I762" s="14">
        <f>IF($A762="","",DATE(YEAR($A762),MONTH($A762),1))</f>
        <v/>
      </c>
    </row>
    <row r="763">
      <c r="A763" s="12" t="n"/>
      <c r="B763" s="4" t="n"/>
      <c r="C763" s="4" t="n"/>
      <c r="D763" s="4" t="n"/>
      <c r="E763" s="5" t="n"/>
      <c r="F763" s="4" t="n"/>
      <c r="G763" s="4" t="n"/>
      <c r="H763" s="4" t="n"/>
      <c r="I763" s="14">
        <f>IF($A763="","",DATE(YEAR($A763),MONTH($A763),1))</f>
        <v/>
      </c>
    </row>
    <row r="764">
      <c r="A764" s="12" t="n"/>
      <c r="B764" s="4" t="n"/>
      <c r="C764" s="4" t="n"/>
      <c r="D764" s="4" t="n"/>
      <c r="E764" s="5" t="n"/>
      <c r="F764" s="4" t="n"/>
      <c r="G764" s="4" t="n"/>
      <c r="H764" s="4" t="n"/>
      <c r="I764" s="14">
        <f>IF($A764="","",DATE(YEAR($A764),MONTH($A764),1))</f>
        <v/>
      </c>
    </row>
    <row r="765">
      <c r="A765" s="12" t="n"/>
      <c r="B765" s="4" t="n"/>
      <c r="C765" s="4" t="n"/>
      <c r="D765" s="4" t="n"/>
      <c r="E765" s="5" t="n"/>
      <c r="F765" s="4" t="n"/>
      <c r="G765" s="4" t="n"/>
      <c r="H765" s="4" t="n"/>
      <c r="I765" s="14">
        <f>IF($A765="","",DATE(YEAR($A765),MONTH($A765),1))</f>
        <v/>
      </c>
    </row>
    <row r="766">
      <c r="A766" s="12" t="n"/>
      <c r="B766" s="4" t="n"/>
      <c r="C766" s="4" t="n"/>
      <c r="D766" s="4" t="n"/>
      <c r="E766" s="5" t="n"/>
      <c r="F766" s="4" t="n"/>
      <c r="G766" s="4" t="n"/>
      <c r="H766" s="4" t="n"/>
      <c r="I766" s="14">
        <f>IF($A766="","",DATE(YEAR($A766),MONTH($A766),1))</f>
        <v/>
      </c>
    </row>
    <row r="767">
      <c r="A767" s="12" t="n"/>
      <c r="B767" s="4" t="n"/>
      <c r="C767" s="4" t="n"/>
      <c r="D767" s="4" t="n"/>
      <c r="E767" s="5" t="n"/>
      <c r="F767" s="4" t="n"/>
      <c r="G767" s="4" t="n"/>
      <c r="H767" s="4" t="n"/>
      <c r="I767" s="14">
        <f>IF($A767="","",DATE(YEAR($A767),MONTH($A767),1))</f>
        <v/>
      </c>
    </row>
    <row r="768">
      <c r="A768" s="12" t="n"/>
      <c r="B768" s="4" t="n"/>
      <c r="C768" s="4" t="n"/>
      <c r="D768" s="4" t="n"/>
      <c r="E768" s="5" t="n"/>
      <c r="F768" s="4" t="n"/>
      <c r="G768" s="4" t="n"/>
      <c r="H768" s="4" t="n"/>
      <c r="I768" s="14">
        <f>IF($A768="","",DATE(YEAR($A768),MONTH($A768),1))</f>
        <v/>
      </c>
    </row>
    <row r="769">
      <c r="A769" s="12" t="n"/>
      <c r="B769" s="4" t="n"/>
      <c r="C769" s="4" t="n"/>
      <c r="D769" s="4" t="n"/>
      <c r="E769" s="5" t="n"/>
      <c r="F769" s="4" t="n"/>
      <c r="G769" s="4" t="n"/>
      <c r="H769" s="4" t="n"/>
      <c r="I769" s="14">
        <f>IF($A769="","",DATE(YEAR($A769),MONTH($A769),1))</f>
        <v/>
      </c>
    </row>
    <row r="770">
      <c r="A770" s="12" t="n"/>
      <c r="B770" s="4" t="n"/>
      <c r="C770" s="4" t="n"/>
      <c r="D770" s="4" t="n"/>
      <c r="E770" s="5" t="n"/>
      <c r="F770" s="4" t="n"/>
      <c r="G770" s="4" t="n"/>
      <c r="H770" s="4" t="n"/>
      <c r="I770" s="14">
        <f>IF($A770="","",DATE(YEAR($A770),MONTH($A770),1))</f>
        <v/>
      </c>
    </row>
    <row r="771">
      <c r="A771" s="12" t="n"/>
      <c r="B771" s="4" t="n"/>
      <c r="C771" s="4" t="n"/>
      <c r="D771" s="4" t="n"/>
      <c r="E771" s="5" t="n"/>
      <c r="F771" s="4" t="n"/>
      <c r="G771" s="4" t="n"/>
      <c r="H771" s="4" t="n"/>
      <c r="I771" s="14">
        <f>IF($A771="","",DATE(YEAR($A771),MONTH($A771),1))</f>
        <v/>
      </c>
    </row>
    <row r="772">
      <c r="A772" s="12" t="n"/>
      <c r="B772" s="4" t="n"/>
      <c r="C772" s="4" t="n"/>
      <c r="D772" s="4" t="n"/>
      <c r="E772" s="5" t="n"/>
      <c r="F772" s="4" t="n"/>
      <c r="G772" s="4" t="n"/>
      <c r="H772" s="4" t="n"/>
      <c r="I772" s="14">
        <f>IF($A772="","",DATE(YEAR($A772),MONTH($A772),1))</f>
        <v/>
      </c>
    </row>
    <row r="773">
      <c r="A773" s="12" t="n"/>
      <c r="B773" s="4" t="n"/>
      <c r="C773" s="4" t="n"/>
      <c r="D773" s="4" t="n"/>
      <c r="E773" s="5" t="n"/>
      <c r="F773" s="4" t="n"/>
      <c r="G773" s="4" t="n"/>
      <c r="H773" s="4" t="n"/>
      <c r="I773" s="14">
        <f>IF($A773="","",DATE(YEAR($A773),MONTH($A773),1))</f>
        <v/>
      </c>
    </row>
    <row r="774">
      <c r="A774" s="12" t="n"/>
      <c r="B774" s="4" t="n"/>
      <c r="C774" s="4" t="n"/>
      <c r="D774" s="4" t="n"/>
      <c r="E774" s="5" t="n"/>
      <c r="F774" s="4" t="n"/>
      <c r="G774" s="4" t="n"/>
      <c r="H774" s="4" t="n"/>
      <c r="I774" s="14">
        <f>IF($A774="","",DATE(YEAR($A774),MONTH($A774),1))</f>
        <v/>
      </c>
    </row>
    <row r="775">
      <c r="A775" s="12" t="n"/>
      <c r="B775" s="4" t="n"/>
      <c r="C775" s="4" t="n"/>
      <c r="D775" s="4" t="n"/>
      <c r="E775" s="5" t="n"/>
      <c r="F775" s="4" t="n"/>
      <c r="G775" s="4" t="n"/>
      <c r="H775" s="4" t="n"/>
      <c r="I775" s="14">
        <f>IF($A775="","",DATE(YEAR($A775),MONTH($A775),1))</f>
        <v/>
      </c>
    </row>
    <row r="776">
      <c r="A776" s="12" t="n"/>
      <c r="B776" s="4" t="n"/>
      <c r="C776" s="4" t="n"/>
      <c r="D776" s="4" t="n"/>
      <c r="E776" s="5" t="n"/>
      <c r="F776" s="4" t="n"/>
      <c r="G776" s="4" t="n"/>
      <c r="H776" s="4" t="n"/>
      <c r="I776" s="14">
        <f>IF($A776="","",DATE(YEAR($A776),MONTH($A776),1))</f>
        <v/>
      </c>
    </row>
    <row r="777">
      <c r="A777" s="12" t="n"/>
      <c r="B777" s="4" t="n"/>
      <c r="C777" s="4" t="n"/>
      <c r="D777" s="4" t="n"/>
      <c r="E777" s="5" t="n"/>
      <c r="F777" s="4" t="n"/>
      <c r="G777" s="4" t="n"/>
      <c r="H777" s="4" t="n"/>
      <c r="I777" s="14">
        <f>IF($A777="","",DATE(YEAR($A777),MONTH($A777),1))</f>
        <v/>
      </c>
    </row>
    <row r="778">
      <c r="A778" s="12" t="n"/>
      <c r="B778" s="4" t="n"/>
      <c r="C778" s="4" t="n"/>
      <c r="D778" s="4" t="n"/>
      <c r="E778" s="5" t="n"/>
      <c r="F778" s="4" t="n"/>
      <c r="G778" s="4" t="n"/>
      <c r="H778" s="4" t="n"/>
      <c r="I778" s="14">
        <f>IF($A778="","",DATE(YEAR($A778),MONTH($A778),1))</f>
        <v/>
      </c>
    </row>
    <row r="779">
      <c r="A779" s="12" t="n"/>
      <c r="B779" s="4" t="n"/>
      <c r="C779" s="4" t="n"/>
      <c r="D779" s="4" t="n"/>
      <c r="E779" s="5" t="n"/>
      <c r="F779" s="4" t="n"/>
      <c r="G779" s="4" t="n"/>
      <c r="H779" s="4" t="n"/>
      <c r="I779" s="14">
        <f>IF($A779="","",DATE(YEAR($A779),MONTH($A779),1))</f>
        <v/>
      </c>
    </row>
    <row r="780">
      <c r="A780" s="12" t="n"/>
      <c r="B780" s="4" t="n"/>
      <c r="C780" s="4" t="n"/>
      <c r="D780" s="4" t="n"/>
      <c r="E780" s="5" t="n"/>
      <c r="F780" s="4" t="n"/>
      <c r="G780" s="4" t="n"/>
      <c r="H780" s="4" t="n"/>
      <c r="I780" s="14">
        <f>IF($A780="","",DATE(YEAR($A780),MONTH($A780),1))</f>
        <v/>
      </c>
    </row>
    <row r="781">
      <c r="A781" s="12" t="n"/>
      <c r="B781" s="4" t="n"/>
      <c r="C781" s="4" t="n"/>
      <c r="D781" s="4" t="n"/>
      <c r="E781" s="5" t="n"/>
      <c r="F781" s="4" t="n"/>
      <c r="G781" s="4" t="n"/>
      <c r="H781" s="4" t="n"/>
      <c r="I781" s="14">
        <f>IF($A781="","",DATE(YEAR($A781),MONTH($A781),1))</f>
        <v/>
      </c>
    </row>
    <row r="782">
      <c r="A782" s="12" t="n"/>
      <c r="B782" s="4" t="n"/>
      <c r="C782" s="4" t="n"/>
      <c r="D782" s="4" t="n"/>
      <c r="E782" s="5" t="n"/>
      <c r="F782" s="4" t="n"/>
      <c r="G782" s="4" t="n"/>
      <c r="H782" s="4" t="n"/>
      <c r="I782" s="14">
        <f>IF($A782="","",DATE(YEAR($A782),MONTH($A782),1))</f>
        <v/>
      </c>
    </row>
    <row r="783">
      <c r="A783" s="12" t="n"/>
      <c r="B783" s="4" t="n"/>
      <c r="C783" s="4" t="n"/>
      <c r="D783" s="4" t="n"/>
      <c r="E783" s="5" t="n"/>
      <c r="F783" s="4" t="n"/>
      <c r="G783" s="4" t="n"/>
      <c r="H783" s="4" t="n"/>
      <c r="I783" s="14">
        <f>IF($A783="","",DATE(YEAR($A783),MONTH($A783),1))</f>
        <v/>
      </c>
    </row>
    <row r="784">
      <c r="A784" s="12" t="n"/>
      <c r="B784" s="4" t="n"/>
      <c r="C784" s="4" t="n"/>
      <c r="D784" s="4" t="n"/>
      <c r="E784" s="5" t="n"/>
      <c r="F784" s="4" t="n"/>
      <c r="G784" s="4" t="n"/>
      <c r="H784" s="4" t="n"/>
      <c r="I784" s="14">
        <f>IF($A784="","",DATE(YEAR($A784),MONTH($A784),1))</f>
        <v/>
      </c>
    </row>
    <row r="785">
      <c r="A785" s="12" t="n"/>
      <c r="B785" s="4" t="n"/>
      <c r="C785" s="4" t="n"/>
      <c r="D785" s="4" t="n"/>
      <c r="E785" s="5" t="n"/>
      <c r="F785" s="4" t="n"/>
      <c r="G785" s="4" t="n"/>
      <c r="H785" s="4" t="n"/>
      <c r="I785" s="14">
        <f>IF($A785="","",DATE(YEAR($A785),MONTH($A785),1))</f>
        <v/>
      </c>
    </row>
    <row r="786">
      <c r="A786" s="12" t="n"/>
      <c r="B786" s="4" t="n"/>
      <c r="C786" s="4" t="n"/>
      <c r="D786" s="4" t="n"/>
      <c r="E786" s="5" t="n"/>
      <c r="F786" s="4" t="n"/>
      <c r="G786" s="4" t="n"/>
      <c r="H786" s="4" t="n"/>
      <c r="I786" s="14">
        <f>IF($A786="","",DATE(YEAR($A786),MONTH($A786),1))</f>
        <v/>
      </c>
    </row>
    <row r="787">
      <c r="A787" s="12" t="n"/>
      <c r="B787" s="4" t="n"/>
      <c r="C787" s="4" t="n"/>
      <c r="D787" s="4" t="n"/>
      <c r="E787" s="5" t="n"/>
      <c r="F787" s="4" t="n"/>
      <c r="G787" s="4" t="n"/>
      <c r="H787" s="4" t="n"/>
      <c r="I787" s="14">
        <f>IF($A787="","",DATE(YEAR($A787),MONTH($A787),1))</f>
        <v/>
      </c>
    </row>
    <row r="788">
      <c r="A788" s="12" t="n"/>
      <c r="B788" s="4" t="n"/>
      <c r="C788" s="4" t="n"/>
      <c r="D788" s="4" t="n"/>
      <c r="E788" s="5" t="n"/>
      <c r="F788" s="4" t="n"/>
      <c r="G788" s="4" t="n"/>
      <c r="H788" s="4" t="n"/>
      <c r="I788" s="14">
        <f>IF($A788="","",DATE(YEAR($A788),MONTH($A788),1))</f>
        <v/>
      </c>
    </row>
    <row r="789">
      <c r="A789" s="12" t="n"/>
      <c r="B789" s="4" t="n"/>
      <c r="C789" s="4" t="n"/>
      <c r="D789" s="4" t="n"/>
      <c r="E789" s="5" t="n"/>
      <c r="F789" s="4" t="n"/>
      <c r="G789" s="4" t="n"/>
      <c r="H789" s="4" t="n"/>
      <c r="I789" s="14">
        <f>IF($A789="","",DATE(YEAR($A789),MONTH($A789),1))</f>
        <v/>
      </c>
    </row>
    <row r="790">
      <c r="A790" s="12" t="n"/>
      <c r="B790" s="4" t="n"/>
      <c r="C790" s="4" t="n"/>
      <c r="D790" s="4" t="n"/>
      <c r="E790" s="5" t="n"/>
      <c r="F790" s="4" t="n"/>
      <c r="G790" s="4" t="n"/>
      <c r="H790" s="4" t="n"/>
      <c r="I790" s="14">
        <f>IF($A790="","",DATE(YEAR($A790),MONTH($A790),1))</f>
        <v/>
      </c>
    </row>
    <row r="791">
      <c r="A791" s="12" t="n"/>
      <c r="B791" s="4" t="n"/>
      <c r="C791" s="4" t="n"/>
      <c r="D791" s="4" t="n"/>
      <c r="E791" s="5" t="n"/>
      <c r="F791" s="4" t="n"/>
      <c r="G791" s="4" t="n"/>
      <c r="H791" s="4" t="n"/>
      <c r="I791" s="14">
        <f>IF($A791="","",DATE(YEAR($A791),MONTH($A791),1))</f>
        <v/>
      </c>
    </row>
    <row r="792">
      <c r="A792" s="12" t="n"/>
      <c r="B792" s="4" t="n"/>
      <c r="C792" s="4" t="n"/>
      <c r="D792" s="4" t="n"/>
      <c r="E792" s="5" t="n"/>
      <c r="F792" s="4" t="n"/>
      <c r="G792" s="4" t="n"/>
      <c r="H792" s="4" t="n"/>
      <c r="I792" s="14">
        <f>IF($A792="","",DATE(YEAR($A792),MONTH($A792),1))</f>
        <v/>
      </c>
    </row>
    <row r="793">
      <c r="A793" s="12" t="n"/>
      <c r="B793" s="4" t="n"/>
      <c r="C793" s="4" t="n"/>
      <c r="D793" s="4" t="n"/>
      <c r="E793" s="5" t="n"/>
      <c r="F793" s="4" t="n"/>
      <c r="G793" s="4" t="n"/>
      <c r="H793" s="4" t="n"/>
      <c r="I793" s="14">
        <f>IF($A793="","",DATE(YEAR($A793),MONTH($A793),1))</f>
        <v/>
      </c>
    </row>
    <row r="794">
      <c r="A794" s="12" t="n"/>
      <c r="B794" s="4" t="n"/>
      <c r="C794" s="4" t="n"/>
      <c r="D794" s="4" t="n"/>
      <c r="E794" s="5" t="n"/>
      <c r="F794" s="4" t="n"/>
      <c r="G794" s="4" t="n"/>
      <c r="H794" s="4" t="n"/>
      <c r="I794" s="14">
        <f>IF($A794="","",DATE(YEAR($A794),MONTH($A794),1))</f>
        <v/>
      </c>
    </row>
    <row r="795">
      <c r="A795" s="12" t="n"/>
      <c r="B795" s="4" t="n"/>
      <c r="C795" s="4" t="n"/>
      <c r="D795" s="4" t="n"/>
      <c r="E795" s="5" t="n"/>
      <c r="F795" s="4" t="n"/>
      <c r="G795" s="4" t="n"/>
      <c r="H795" s="4" t="n"/>
      <c r="I795" s="14">
        <f>IF($A795="","",DATE(YEAR($A795),MONTH($A795),1))</f>
        <v/>
      </c>
    </row>
    <row r="796">
      <c r="A796" s="12" t="n"/>
      <c r="B796" s="4" t="n"/>
      <c r="C796" s="4" t="n"/>
      <c r="D796" s="4" t="n"/>
      <c r="E796" s="5" t="n"/>
      <c r="F796" s="4" t="n"/>
      <c r="G796" s="4" t="n"/>
      <c r="H796" s="4" t="n"/>
      <c r="I796" s="14">
        <f>IF($A796="","",DATE(YEAR($A796),MONTH($A796),1))</f>
        <v/>
      </c>
    </row>
    <row r="797">
      <c r="A797" s="12" t="n"/>
      <c r="B797" s="4" t="n"/>
      <c r="C797" s="4" t="n"/>
      <c r="D797" s="4" t="n"/>
      <c r="E797" s="5" t="n"/>
      <c r="F797" s="4" t="n"/>
      <c r="G797" s="4" t="n"/>
      <c r="H797" s="4" t="n"/>
      <c r="I797" s="14">
        <f>IF($A797="","",DATE(YEAR($A797),MONTH($A797),1))</f>
        <v/>
      </c>
    </row>
    <row r="798">
      <c r="A798" s="12" t="n"/>
      <c r="B798" s="4" t="n"/>
      <c r="C798" s="4" t="n"/>
      <c r="D798" s="4" t="n"/>
      <c r="E798" s="5" t="n"/>
      <c r="F798" s="4" t="n"/>
      <c r="G798" s="4" t="n"/>
      <c r="H798" s="4" t="n"/>
      <c r="I798" s="14">
        <f>IF($A798="","",DATE(YEAR($A798),MONTH($A798),1))</f>
        <v/>
      </c>
    </row>
    <row r="799">
      <c r="A799" s="12" t="n"/>
      <c r="B799" s="4" t="n"/>
      <c r="C799" s="4" t="n"/>
      <c r="D799" s="4" t="n"/>
      <c r="E799" s="5" t="n"/>
      <c r="F799" s="4" t="n"/>
      <c r="G799" s="4" t="n"/>
      <c r="H799" s="4" t="n"/>
      <c r="I799" s="14">
        <f>IF($A799="","",DATE(YEAR($A799),MONTH($A799),1))</f>
        <v/>
      </c>
    </row>
    <row r="800">
      <c r="A800" s="12" t="n"/>
      <c r="B800" s="4" t="n"/>
      <c r="C800" s="4" t="n"/>
      <c r="D800" s="4" t="n"/>
      <c r="E800" s="5" t="n"/>
      <c r="F800" s="4" t="n"/>
      <c r="G800" s="4" t="n"/>
      <c r="H800" s="4" t="n"/>
      <c r="I800" s="14">
        <f>IF($A800="","",DATE(YEAR($A800),MONTH($A800),1))</f>
        <v/>
      </c>
    </row>
    <row r="801">
      <c r="A801" s="12" t="n"/>
      <c r="B801" s="4" t="n"/>
      <c r="C801" s="4" t="n"/>
      <c r="D801" s="4" t="n"/>
      <c r="E801" s="5" t="n"/>
      <c r="F801" s="4" t="n"/>
      <c r="G801" s="4" t="n"/>
      <c r="H801" s="4" t="n"/>
      <c r="I801" s="14">
        <f>IF($A801="","",DATE(YEAR($A801),MONTH($A801),1))</f>
        <v/>
      </c>
    </row>
    <row r="802">
      <c r="A802" s="12" t="n"/>
      <c r="B802" s="4" t="n"/>
      <c r="C802" s="4" t="n"/>
      <c r="D802" s="4" t="n"/>
      <c r="E802" s="5" t="n"/>
      <c r="F802" s="4" t="n"/>
      <c r="G802" s="4" t="n"/>
      <c r="H802" s="4" t="n"/>
      <c r="I802" s="14">
        <f>IF($A802="","",DATE(YEAR($A802),MONTH($A802),1))</f>
        <v/>
      </c>
    </row>
    <row r="803">
      <c r="A803" s="12" t="n"/>
      <c r="B803" s="4" t="n"/>
      <c r="C803" s="4" t="n"/>
      <c r="D803" s="4" t="n"/>
      <c r="E803" s="5" t="n"/>
      <c r="F803" s="4" t="n"/>
      <c r="G803" s="4" t="n"/>
      <c r="H803" s="4" t="n"/>
      <c r="I803" s="14">
        <f>IF($A803="","",DATE(YEAR($A803),MONTH($A803),1))</f>
        <v/>
      </c>
    </row>
    <row r="804">
      <c r="A804" s="12" t="n"/>
      <c r="B804" s="4" t="n"/>
      <c r="C804" s="4" t="n"/>
      <c r="D804" s="4" t="n"/>
      <c r="E804" s="5" t="n"/>
      <c r="F804" s="4" t="n"/>
      <c r="G804" s="4" t="n"/>
      <c r="H804" s="4" t="n"/>
      <c r="I804" s="14">
        <f>IF($A804="","",DATE(YEAR($A804),MONTH($A804),1))</f>
        <v/>
      </c>
    </row>
    <row r="805">
      <c r="A805" s="12" t="n"/>
      <c r="B805" s="4" t="n"/>
      <c r="C805" s="4" t="n"/>
      <c r="D805" s="4" t="n"/>
      <c r="E805" s="5" t="n"/>
      <c r="F805" s="4" t="n"/>
      <c r="G805" s="4" t="n"/>
      <c r="H805" s="4" t="n"/>
      <c r="I805" s="14">
        <f>IF($A805="","",DATE(YEAR($A805),MONTH($A805),1))</f>
        <v/>
      </c>
    </row>
    <row r="806">
      <c r="A806" s="12" t="n"/>
      <c r="B806" s="4" t="n"/>
      <c r="C806" s="4" t="n"/>
      <c r="D806" s="4" t="n"/>
      <c r="E806" s="5" t="n"/>
      <c r="F806" s="4" t="n"/>
      <c r="G806" s="4" t="n"/>
      <c r="H806" s="4" t="n"/>
      <c r="I806" s="14">
        <f>IF($A806="","",DATE(YEAR($A806),MONTH($A806),1))</f>
        <v/>
      </c>
    </row>
    <row r="807">
      <c r="A807" s="12" t="n"/>
      <c r="B807" s="4" t="n"/>
      <c r="C807" s="4" t="n"/>
      <c r="D807" s="4" t="n"/>
      <c r="E807" s="5" t="n"/>
      <c r="F807" s="4" t="n"/>
      <c r="G807" s="4" t="n"/>
      <c r="H807" s="4" t="n"/>
      <c r="I807" s="14">
        <f>IF($A807="","",DATE(YEAR($A807),MONTH($A807),1))</f>
        <v/>
      </c>
    </row>
    <row r="808">
      <c r="A808" s="12" t="n"/>
      <c r="B808" s="4" t="n"/>
      <c r="C808" s="4" t="n"/>
      <c r="D808" s="4" t="n"/>
      <c r="E808" s="5" t="n"/>
      <c r="F808" s="4" t="n"/>
      <c r="G808" s="4" t="n"/>
      <c r="H808" s="4" t="n"/>
      <c r="I808" s="14">
        <f>IF($A808="","",DATE(YEAR($A808),MONTH($A808),1))</f>
        <v/>
      </c>
    </row>
    <row r="809">
      <c r="A809" s="12" t="n"/>
      <c r="B809" s="4" t="n"/>
      <c r="C809" s="4" t="n"/>
      <c r="D809" s="4" t="n"/>
      <c r="E809" s="5" t="n"/>
      <c r="F809" s="4" t="n"/>
      <c r="G809" s="4" t="n"/>
      <c r="H809" s="4" t="n"/>
      <c r="I809" s="14">
        <f>IF($A809="","",DATE(YEAR($A809),MONTH($A809),1))</f>
        <v/>
      </c>
    </row>
    <row r="810">
      <c r="A810" s="12" t="n"/>
      <c r="B810" s="4" t="n"/>
      <c r="C810" s="4" t="n"/>
      <c r="D810" s="4" t="n"/>
      <c r="E810" s="5" t="n"/>
      <c r="F810" s="4" t="n"/>
      <c r="G810" s="4" t="n"/>
      <c r="H810" s="4" t="n"/>
      <c r="I810" s="14">
        <f>IF($A810="","",DATE(YEAR($A810),MONTH($A810),1))</f>
        <v/>
      </c>
    </row>
    <row r="811">
      <c r="A811" s="12" t="n"/>
      <c r="B811" s="4" t="n"/>
      <c r="C811" s="4" t="n"/>
      <c r="D811" s="4" t="n"/>
      <c r="E811" s="5" t="n"/>
      <c r="F811" s="4" t="n"/>
      <c r="G811" s="4" t="n"/>
      <c r="H811" s="4" t="n"/>
      <c r="I811" s="14">
        <f>IF($A811="","",DATE(YEAR($A811),MONTH($A811),1))</f>
        <v/>
      </c>
    </row>
    <row r="812">
      <c r="A812" s="12" t="n"/>
      <c r="B812" s="4" t="n"/>
      <c r="C812" s="4" t="n"/>
      <c r="D812" s="4" t="n"/>
      <c r="E812" s="5" t="n"/>
      <c r="F812" s="4" t="n"/>
      <c r="G812" s="4" t="n"/>
      <c r="H812" s="4" t="n"/>
      <c r="I812" s="14">
        <f>IF($A812="","",DATE(YEAR($A812),MONTH($A812),1))</f>
        <v/>
      </c>
    </row>
    <row r="813">
      <c r="A813" s="12" t="n"/>
      <c r="B813" s="4" t="n"/>
      <c r="C813" s="4" t="n"/>
      <c r="D813" s="4" t="n"/>
      <c r="E813" s="5" t="n"/>
      <c r="F813" s="4" t="n"/>
      <c r="G813" s="4" t="n"/>
      <c r="H813" s="4" t="n"/>
      <c r="I813" s="14">
        <f>IF($A813="","",DATE(YEAR($A813),MONTH($A813),1))</f>
        <v/>
      </c>
    </row>
    <row r="814">
      <c r="A814" s="12" t="n"/>
      <c r="B814" s="4" t="n"/>
      <c r="C814" s="4" t="n"/>
      <c r="D814" s="4" t="n"/>
      <c r="E814" s="5" t="n"/>
      <c r="F814" s="4" t="n"/>
      <c r="G814" s="4" t="n"/>
      <c r="H814" s="4" t="n"/>
      <c r="I814" s="14">
        <f>IF($A814="","",DATE(YEAR($A814),MONTH($A814),1))</f>
        <v/>
      </c>
    </row>
    <row r="815">
      <c r="A815" s="12" t="n"/>
      <c r="B815" s="4" t="n"/>
      <c r="C815" s="4" t="n"/>
      <c r="D815" s="4" t="n"/>
      <c r="E815" s="5" t="n"/>
      <c r="F815" s="4" t="n"/>
      <c r="G815" s="4" t="n"/>
      <c r="H815" s="4" t="n"/>
      <c r="I815" s="14">
        <f>IF($A815="","",DATE(YEAR($A815),MONTH($A815),1))</f>
        <v/>
      </c>
    </row>
    <row r="816">
      <c r="A816" s="12" t="n"/>
      <c r="B816" s="4" t="n"/>
      <c r="C816" s="4" t="n"/>
      <c r="D816" s="4" t="n"/>
      <c r="E816" s="5" t="n"/>
      <c r="F816" s="4" t="n"/>
      <c r="G816" s="4" t="n"/>
      <c r="H816" s="4" t="n"/>
      <c r="I816" s="14">
        <f>IF($A816="","",DATE(YEAR($A816),MONTH($A816),1))</f>
        <v/>
      </c>
    </row>
    <row r="817">
      <c r="A817" s="12" t="n"/>
      <c r="B817" s="4" t="n"/>
      <c r="C817" s="4" t="n"/>
      <c r="D817" s="4" t="n"/>
      <c r="E817" s="5" t="n"/>
      <c r="F817" s="4" t="n"/>
      <c r="G817" s="4" t="n"/>
      <c r="H817" s="4" t="n"/>
      <c r="I817" s="14">
        <f>IF($A817="","",DATE(YEAR($A817),MONTH($A817),1))</f>
        <v/>
      </c>
    </row>
    <row r="818">
      <c r="A818" s="12" t="n"/>
      <c r="B818" s="4" t="n"/>
      <c r="C818" s="4" t="n"/>
      <c r="D818" s="4" t="n"/>
      <c r="E818" s="5" t="n"/>
      <c r="F818" s="4" t="n"/>
      <c r="G818" s="4" t="n"/>
      <c r="H818" s="4" t="n"/>
      <c r="I818" s="14">
        <f>IF($A818="","",DATE(YEAR($A818),MONTH($A818),1))</f>
        <v/>
      </c>
    </row>
    <row r="819">
      <c r="A819" s="12" t="n"/>
      <c r="B819" s="4" t="n"/>
      <c r="C819" s="4" t="n"/>
      <c r="D819" s="4" t="n"/>
      <c r="E819" s="5" t="n"/>
      <c r="F819" s="4" t="n"/>
      <c r="G819" s="4" t="n"/>
      <c r="H819" s="4" t="n"/>
      <c r="I819" s="14">
        <f>IF($A819="","",DATE(YEAR($A819),MONTH($A819),1))</f>
        <v/>
      </c>
    </row>
    <row r="820">
      <c r="A820" s="12" t="n"/>
      <c r="B820" s="4" t="n"/>
      <c r="C820" s="4" t="n"/>
      <c r="D820" s="4" t="n"/>
      <c r="E820" s="5" t="n"/>
      <c r="F820" s="4" t="n"/>
      <c r="G820" s="4" t="n"/>
      <c r="H820" s="4" t="n"/>
      <c r="I820" s="14">
        <f>IF($A820="","",DATE(YEAR($A820),MONTH($A820),1))</f>
        <v/>
      </c>
    </row>
    <row r="821">
      <c r="A821" s="12" t="n"/>
      <c r="B821" s="4" t="n"/>
      <c r="C821" s="4" t="n"/>
      <c r="D821" s="4" t="n"/>
      <c r="E821" s="5" t="n"/>
      <c r="F821" s="4" t="n"/>
      <c r="G821" s="4" t="n"/>
      <c r="H821" s="4" t="n"/>
      <c r="I821" s="14">
        <f>IF($A821="","",DATE(YEAR($A821),MONTH($A821),1))</f>
        <v/>
      </c>
    </row>
    <row r="822">
      <c r="A822" s="12" t="n"/>
      <c r="B822" s="4" t="n"/>
      <c r="C822" s="4" t="n"/>
      <c r="D822" s="4" t="n"/>
      <c r="E822" s="5" t="n"/>
      <c r="F822" s="4" t="n"/>
      <c r="G822" s="4" t="n"/>
      <c r="H822" s="4" t="n"/>
      <c r="I822" s="14">
        <f>IF($A822="","",DATE(YEAR($A822),MONTH($A822),1))</f>
        <v/>
      </c>
    </row>
    <row r="823">
      <c r="A823" s="12" t="n"/>
      <c r="B823" s="4" t="n"/>
      <c r="C823" s="4" t="n"/>
      <c r="D823" s="4" t="n"/>
      <c r="E823" s="5" t="n"/>
      <c r="F823" s="4" t="n"/>
      <c r="G823" s="4" t="n"/>
      <c r="H823" s="4" t="n"/>
      <c r="I823" s="14">
        <f>IF($A823="","",DATE(YEAR($A823),MONTH($A823),1))</f>
        <v/>
      </c>
    </row>
    <row r="824">
      <c r="A824" s="12" t="n"/>
      <c r="B824" s="4" t="n"/>
      <c r="C824" s="4" t="n"/>
      <c r="D824" s="4" t="n"/>
      <c r="E824" s="5" t="n"/>
      <c r="F824" s="4" t="n"/>
      <c r="G824" s="4" t="n"/>
      <c r="H824" s="4" t="n"/>
      <c r="I824" s="14">
        <f>IF($A824="","",DATE(YEAR($A824),MONTH($A824),1))</f>
        <v/>
      </c>
    </row>
    <row r="825">
      <c r="A825" s="12" t="n"/>
      <c r="B825" s="4" t="n"/>
      <c r="C825" s="4" t="n"/>
      <c r="D825" s="4" t="n"/>
      <c r="E825" s="5" t="n"/>
      <c r="F825" s="4" t="n"/>
      <c r="G825" s="4" t="n"/>
      <c r="H825" s="4" t="n"/>
      <c r="I825" s="14">
        <f>IF($A825="","",DATE(YEAR($A825),MONTH($A825),1))</f>
        <v/>
      </c>
    </row>
    <row r="826">
      <c r="A826" s="12" t="n"/>
      <c r="B826" s="4" t="n"/>
      <c r="C826" s="4" t="n"/>
      <c r="D826" s="4" t="n"/>
      <c r="E826" s="5" t="n"/>
      <c r="F826" s="4" t="n"/>
      <c r="G826" s="4" t="n"/>
      <c r="H826" s="4" t="n"/>
      <c r="I826" s="14">
        <f>IF($A826="","",DATE(YEAR($A826),MONTH($A826),1))</f>
        <v/>
      </c>
    </row>
    <row r="827">
      <c r="A827" s="12" t="n"/>
      <c r="B827" s="4" t="n"/>
      <c r="C827" s="4" t="n"/>
      <c r="D827" s="4" t="n"/>
      <c r="E827" s="5" t="n"/>
      <c r="F827" s="4" t="n"/>
      <c r="G827" s="4" t="n"/>
      <c r="H827" s="4" t="n"/>
      <c r="I827" s="14">
        <f>IF($A827="","",DATE(YEAR($A827),MONTH($A827),1))</f>
        <v/>
      </c>
    </row>
    <row r="828">
      <c r="A828" s="12" t="n"/>
      <c r="B828" s="4" t="n"/>
      <c r="C828" s="4" t="n"/>
      <c r="D828" s="4" t="n"/>
      <c r="E828" s="5" t="n"/>
      <c r="F828" s="4" t="n"/>
      <c r="G828" s="4" t="n"/>
      <c r="H828" s="4" t="n"/>
      <c r="I828" s="14">
        <f>IF($A828="","",DATE(YEAR($A828),MONTH($A828),1))</f>
        <v/>
      </c>
    </row>
    <row r="829">
      <c r="A829" s="12" t="n"/>
      <c r="B829" s="4" t="n"/>
      <c r="C829" s="4" t="n"/>
      <c r="D829" s="4" t="n"/>
      <c r="E829" s="5" t="n"/>
      <c r="F829" s="4" t="n"/>
      <c r="G829" s="4" t="n"/>
      <c r="H829" s="4" t="n"/>
      <c r="I829" s="14">
        <f>IF($A829="","",DATE(YEAR($A829),MONTH($A829),1))</f>
        <v/>
      </c>
    </row>
    <row r="830">
      <c r="A830" s="12" t="n"/>
      <c r="B830" s="4" t="n"/>
      <c r="C830" s="4" t="n"/>
      <c r="D830" s="4" t="n"/>
      <c r="E830" s="5" t="n"/>
      <c r="F830" s="4" t="n"/>
      <c r="G830" s="4" t="n"/>
      <c r="H830" s="4" t="n"/>
      <c r="I830" s="14">
        <f>IF($A830="","",DATE(YEAR($A830),MONTH($A830),1))</f>
        <v/>
      </c>
    </row>
    <row r="831">
      <c r="A831" s="12" t="n"/>
      <c r="B831" s="4" t="n"/>
      <c r="C831" s="4" t="n"/>
      <c r="D831" s="4" t="n"/>
      <c r="E831" s="5" t="n"/>
      <c r="F831" s="4" t="n"/>
      <c r="G831" s="4" t="n"/>
      <c r="H831" s="4" t="n"/>
      <c r="I831" s="14">
        <f>IF($A831="","",DATE(YEAR($A831),MONTH($A831),1))</f>
        <v/>
      </c>
    </row>
    <row r="832">
      <c r="A832" s="12" t="n"/>
      <c r="B832" s="4" t="n"/>
      <c r="C832" s="4" t="n"/>
      <c r="D832" s="4" t="n"/>
      <c r="E832" s="5" t="n"/>
      <c r="F832" s="4" t="n"/>
      <c r="G832" s="4" t="n"/>
      <c r="H832" s="4" t="n"/>
      <c r="I832" s="14">
        <f>IF($A832="","",DATE(YEAR($A832),MONTH($A832),1))</f>
        <v/>
      </c>
    </row>
    <row r="833">
      <c r="A833" s="12" t="n"/>
      <c r="B833" s="4" t="n"/>
      <c r="C833" s="4" t="n"/>
      <c r="D833" s="4" t="n"/>
      <c r="E833" s="5" t="n"/>
      <c r="F833" s="4" t="n"/>
      <c r="G833" s="4" t="n"/>
      <c r="H833" s="4" t="n"/>
      <c r="I833" s="14">
        <f>IF($A833="","",DATE(YEAR($A833),MONTH($A833),1))</f>
        <v/>
      </c>
    </row>
    <row r="834">
      <c r="A834" s="12" t="n"/>
      <c r="B834" s="4" t="n"/>
      <c r="C834" s="4" t="n"/>
      <c r="D834" s="4" t="n"/>
      <c r="E834" s="5" t="n"/>
      <c r="F834" s="4" t="n"/>
      <c r="G834" s="4" t="n"/>
      <c r="H834" s="4" t="n"/>
      <c r="I834" s="14">
        <f>IF($A834="","",DATE(YEAR($A834),MONTH($A834),1))</f>
        <v/>
      </c>
    </row>
    <row r="835">
      <c r="A835" s="12" t="n"/>
      <c r="B835" s="4" t="n"/>
      <c r="C835" s="4" t="n"/>
      <c r="D835" s="4" t="n"/>
      <c r="E835" s="5" t="n"/>
      <c r="F835" s="4" t="n"/>
      <c r="G835" s="4" t="n"/>
      <c r="H835" s="4" t="n"/>
      <c r="I835" s="14">
        <f>IF($A835="","",DATE(YEAR($A835),MONTH($A835),1))</f>
        <v/>
      </c>
    </row>
    <row r="836">
      <c r="A836" s="12" t="n"/>
      <c r="B836" s="4" t="n"/>
      <c r="C836" s="4" t="n"/>
      <c r="D836" s="4" t="n"/>
      <c r="E836" s="5" t="n"/>
      <c r="F836" s="4" t="n"/>
      <c r="G836" s="4" t="n"/>
      <c r="H836" s="4" t="n"/>
      <c r="I836" s="14">
        <f>IF($A836="","",DATE(YEAR($A836),MONTH($A836),1))</f>
        <v/>
      </c>
    </row>
    <row r="837">
      <c r="A837" s="12" t="n"/>
      <c r="B837" s="4" t="n"/>
      <c r="C837" s="4" t="n"/>
      <c r="D837" s="4" t="n"/>
      <c r="E837" s="5" t="n"/>
      <c r="F837" s="4" t="n"/>
      <c r="G837" s="4" t="n"/>
      <c r="H837" s="4" t="n"/>
      <c r="I837" s="14">
        <f>IF($A837="","",DATE(YEAR($A837),MONTH($A837),1))</f>
        <v/>
      </c>
    </row>
    <row r="838">
      <c r="A838" s="12" t="n"/>
      <c r="B838" s="4" t="n"/>
      <c r="C838" s="4" t="n"/>
      <c r="D838" s="4" t="n"/>
      <c r="E838" s="5" t="n"/>
      <c r="F838" s="4" t="n"/>
      <c r="G838" s="4" t="n"/>
      <c r="H838" s="4" t="n"/>
      <c r="I838" s="14">
        <f>IF($A838="","",DATE(YEAR($A838),MONTH($A838),1))</f>
        <v/>
      </c>
    </row>
    <row r="839">
      <c r="A839" s="12" t="n"/>
      <c r="B839" s="4" t="n"/>
      <c r="C839" s="4" t="n"/>
      <c r="D839" s="4" t="n"/>
      <c r="E839" s="5" t="n"/>
      <c r="F839" s="4" t="n"/>
      <c r="G839" s="4" t="n"/>
      <c r="H839" s="4" t="n"/>
      <c r="I839" s="14">
        <f>IF($A839="","",DATE(YEAR($A839),MONTH($A839),1))</f>
        <v/>
      </c>
    </row>
    <row r="840">
      <c r="A840" s="12" t="n"/>
      <c r="B840" s="4" t="n"/>
      <c r="C840" s="4" t="n"/>
      <c r="D840" s="4" t="n"/>
      <c r="E840" s="5" t="n"/>
      <c r="F840" s="4" t="n"/>
      <c r="G840" s="4" t="n"/>
      <c r="H840" s="4" t="n"/>
      <c r="I840" s="14">
        <f>IF($A840="","",DATE(YEAR($A840),MONTH($A840),1))</f>
        <v/>
      </c>
    </row>
    <row r="841">
      <c r="A841" s="12" t="n"/>
      <c r="B841" s="4" t="n"/>
      <c r="C841" s="4" t="n"/>
      <c r="D841" s="4" t="n"/>
      <c r="E841" s="5" t="n"/>
      <c r="F841" s="4" t="n"/>
      <c r="G841" s="4" t="n"/>
      <c r="H841" s="4" t="n"/>
      <c r="I841" s="14">
        <f>IF($A841="","",DATE(YEAR($A841),MONTH($A841),1))</f>
        <v/>
      </c>
    </row>
    <row r="842">
      <c r="A842" s="12" t="n"/>
      <c r="B842" s="4" t="n"/>
      <c r="C842" s="4" t="n"/>
      <c r="D842" s="4" t="n"/>
      <c r="E842" s="5" t="n"/>
      <c r="F842" s="4" t="n"/>
      <c r="G842" s="4" t="n"/>
      <c r="H842" s="4" t="n"/>
      <c r="I842" s="14">
        <f>IF($A842="","",DATE(YEAR($A842),MONTH($A842),1))</f>
        <v/>
      </c>
    </row>
    <row r="843">
      <c r="A843" s="12" t="n"/>
      <c r="B843" s="4" t="n"/>
      <c r="C843" s="4" t="n"/>
      <c r="D843" s="4" t="n"/>
      <c r="E843" s="5" t="n"/>
      <c r="F843" s="4" t="n"/>
      <c r="G843" s="4" t="n"/>
      <c r="H843" s="4" t="n"/>
      <c r="I843" s="14">
        <f>IF($A843="","",DATE(YEAR($A843),MONTH($A843),1))</f>
        <v/>
      </c>
    </row>
    <row r="844">
      <c r="A844" s="12" t="n"/>
      <c r="B844" s="4" t="n"/>
      <c r="C844" s="4" t="n"/>
      <c r="D844" s="4" t="n"/>
      <c r="E844" s="5" t="n"/>
      <c r="F844" s="4" t="n"/>
      <c r="G844" s="4" t="n"/>
      <c r="H844" s="4" t="n"/>
      <c r="I844" s="14">
        <f>IF($A844="","",DATE(YEAR($A844),MONTH($A844),1))</f>
        <v/>
      </c>
    </row>
    <row r="845">
      <c r="A845" s="12" t="n"/>
      <c r="B845" s="4" t="n"/>
      <c r="C845" s="4" t="n"/>
      <c r="D845" s="4" t="n"/>
      <c r="E845" s="5" t="n"/>
      <c r="F845" s="4" t="n"/>
      <c r="G845" s="4" t="n"/>
      <c r="H845" s="4" t="n"/>
      <c r="I845" s="14">
        <f>IF($A845="","",DATE(YEAR($A845),MONTH($A845),1))</f>
        <v/>
      </c>
    </row>
    <row r="846">
      <c r="A846" s="12" t="n"/>
      <c r="B846" s="4" t="n"/>
      <c r="C846" s="4" t="n"/>
      <c r="D846" s="4" t="n"/>
      <c r="E846" s="5" t="n"/>
      <c r="F846" s="4" t="n"/>
      <c r="G846" s="4" t="n"/>
      <c r="H846" s="4" t="n"/>
      <c r="I846" s="14">
        <f>IF($A846="","",DATE(YEAR($A846),MONTH($A846),1))</f>
        <v/>
      </c>
    </row>
    <row r="847">
      <c r="A847" s="12" t="n"/>
      <c r="B847" s="4" t="n"/>
      <c r="C847" s="4" t="n"/>
      <c r="D847" s="4" t="n"/>
      <c r="E847" s="5" t="n"/>
      <c r="F847" s="4" t="n"/>
      <c r="G847" s="4" t="n"/>
      <c r="H847" s="4" t="n"/>
      <c r="I847" s="14">
        <f>IF($A847="","",DATE(YEAR($A847),MONTH($A847),1))</f>
        <v/>
      </c>
    </row>
    <row r="848">
      <c r="A848" s="12" t="n"/>
      <c r="B848" s="4" t="n"/>
      <c r="C848" s="4" t="n"/>
      <c r="D848" s="4" t="n"/>
      <c r="E848" s="5" t="n"/>
      <c r="F848" s="4" t="n"/>
      <c r="G848" s="4" t="n"/>
      <c r="H848" s="4" t="n"/>
      <c r="I848" s="14">
        <f>IF($A848="","",DATE(YEAR($A848),MONTH($A848),1))</f>
        <v/>
      </c>
    </row>
    <row r="849">
      <c r="A849" s="12" t="n"/>
      <c r="B849" s="4" t="n"/>
      <c r="C849" s="4" t="n"/>
      <c r="D849" s="4" t="n"/>
      <c r="E849" s="5" t="n"/>
      <c r="F849" s="4" t="n"/>
      <c r="G849" s="4" t="n"/>
      <c r="H849" s="4" t="n"/>
      <c r="I849" s="14">
        <f>IF($A849="","",DATE(YEAR($A849),MONTH($A849),1))</f>
        <v/>
      </c>
    </row>
    <row r="850">
      <c r="A850" s="12" t="n"/>
      <c r="B850" s="4" t="n"/>
      <c r="C850" s="4" t="n"/>
      <c r="D850" s="4" t="n"/>
      <c r="E850" s="5" t="n"/>
      <c r="F850" s="4" t="n"/>
      <c r="G850" s="4" t="n"/>
      <c r="H850" s="4" t="n"/>
      <c r="I850" s="14">
        <f>IF($A850="","",DATE(YEAR($A850),MONTH($A850),1))</f>
        <v/>
      </c>
    </row>
    <row r="851">
      <c r="A851" s="12" t="n"/>
      <c r="B851" s="4" t="n"/>
      <c r="C851" s="4" t="n"/>
      <c r="D851" s="4" t="n"/>
      <c r="E851" s="5" t="n"/>
      <c r="F851" s="4" t="n"/>
      <c r="G851" s="4" t="n"/>
      <c r="H851" s="4" t="n"/>
      <c r="I851" s="14">
        <f>IF($A851="","",DATE(YEAR($A851),MONTH($A851),1))</f>
        <v/>
      </c>
    </row>
    <row r="852">
      <c r="A852" s="12" t="n"/>
      <c r="B852" s="4" t="n"/>
      <c r="C852" s="4" t="n"/>
      <c r="D852" s="4" t="n"/>
      <c r="E852" s="5" t="n"/>
      <c r="F852" s="4" t="n"/>
      <c r="G852" s="4" t="n"/>
      <c r="H852" s="4" t="n"/>
      <c r="I852" s="14">
        <f>IF($A852="","",DATE(YEAR($A852),MONTH($A852),1))</f>
        <v/>
      </c>
    </row>
    <row r="853">
      <c r="A853" s="12" t="n"/>
      <c r="B853" s="4" t="n"/>
      <c r="C853" s="4" t="n"/>
      <c r="D853" s="4" t="n"/>
      <c r="E853" s="5" t="n"/>
      <c r="F853" s="4" t="n"/>
      <c r="G853" s="4" t="n"/>
      <c r="H853" s="4" t="n"/>
      <c r="I853" s="14">
        <f>IF($A853="","",DATE(YEAR($A853),MONTH($A853),1))</f>
        <v/>
      </c>
    </row>
    <row r="854">
      <c r="A854" s="12" t="n"/>
      <c r="B854" s="4" t="n"/>
      <c r="C854" s="4" t="n"/>
      <c r="D854" s="4" t="n"/>
      <c r="E854" s="5" t="n"/>
      <c r="F854" s="4" t="n"/>
      <c r="G854" s="4" t="n"/>
      <c r="H854" s="4" t="n"/>
      <c r="I854" s="14">
        <f>IF($A854="","",DATE(YEAR($A854),MONTH($A854),1))</f>
        <v/>
      </c>
    </row>
    <row r="855">
      <c r="A855" s="12" t="n"/>
      <c r="B855" s="4" t="n"/>
      <c r="C855" s="4" t="n"/>
      <c r="D855" s="4" t="n"/>
      <c r="E855" s="5" t="n"/>
      <c r="F855" s="4" t="n"/>
      <c r="G855" s="4" t="n"/>
      <c r="H855" s="4" t="n"/>
      <c r="I855" s="14">
        <f>IF($A855="","",DATE(YEAR($A855),MONTH($A855),1))</f>
        <v/>
      </c>
    </row>
    <row r="856">
      <c r="A856" s="12" t="n"/>
      <c r="B856" s="4" t="n"/>
      <c r="C856" s="4" t="n"/>
      <c r="D856" s="4" t="n"/>
      <c r="E856" s="5" t="n"/>
      <c r="F856" s="4" t="n"/>
      <c r="G856" s="4" t="n"/>
      <c r="H856" s="4" t="n"/>
      <c r="I856" s="14">
        <f>IF($A856="","",DATE(YEAR($A856),MONTH($A856),1))</f>
        <v/>
      </c>
    </row>
    <row r="857">
      <c r="A857" s="12" t="n"/>
      <c r="B857" s="4" t="n"/>
      <c r="C857" s="4" t="n"/>
      <c r="D857" s="4" t="n"/>
      <c r="E857" s="5" t="n"/>
      <c r="F857" s="4" t="n"/>
      <c r="G857" s="4" t="n"/>
      <c r="H857" s="4" t="n"/>
      <c r="I857" s="14">
        <f>IF($A857="","",DATE(YEAR($A857),MONTH($A857),1))</f>
        <v/>
      </c>
    </row>
    <row r="858">
      <c r="A858" s="12" t="n"/>
      <c r="B858" s="4" t="n"/>
      <c r="C858" s="4" t="n"/>
      <c r="D858" s="4" t="n"/>
      <c r="E858" s="5" t="n"/>
      <c r="F858" s="4" t="n"/>
      <c r="G858" s="4" t="n"/>
      <c r="H858" s="4" t="n"/>
      <c r="I858" s="14">
        <f>IF($A858="","",DATE(YEAR($A858),MONTH($A858),1))</f>
        <v/>
      </c>
    </row>
    <row r="859">
      <c r="A859" s="12" t="n"/>
      <c r="B859" s="4" t="n"/>
      <c r="C859" s="4" t="n"/>
      <c r="D859" s="4" t="n"/>
      <c r="E859" s="5" t="n"/>
      <c r="F859" s="4" t="n"/>
      <c r="G859" s="4" t="n"/>
      <c r="H859" s="4" t="n"/>
      <c r="I859" s="14">
        <f>IF($A859="","",DATE(YEAR($A859),MONTH($A859),1))</f>
        <v/>
      </c>
    </row>
    <row r="860">
      <c r="A860" s="12" t="n"/>
      <c r="B860" s="4" t="n"/>
      <c r="C860" s="4" t="n"/>
      <c r="D860" s="4" t="n"/>
      <c r="E860" s="5" t="n"/>
      <c r="F860" s="4" t="n"/>
      <c r="G860" s="4" t="n"/>
      <c r="H860" s="4" t="n"/>
      <c r="I860" s="14">
        <f>IF($A860="","",DATE(YEAR($A860),MONTH($A860),1))</f>
        <v/>
      </c>
    </row>
    <row r="861">
      <c r="A861" s="12" t="n"/>
      <c r="B861" s="4" t="n"/>
      <c r="C861" s="4" t="n"/>
      <c r="D861" s="4" t="n"/>
      <c r="E861" s="5" t="n"/>
      <c r="F861" s="4" t="n"/>
      <c r="G861" s="4" t="n"/>
      <c r="H861" s="4" t="n"/>
      <c r="I861" s="14">
        <f>IF($A861="","",DATE(YEAR($A861),MONTH($A861),1))</f>
        <v/>
      </c>
    </row>
    <row r="862">
      <c r="A862" s="12" t="n"/>
      <c r="B862" s="4" t="n"/>
      <c r="C862" s="4" t="n"/>
      <c r="D862" s="4" t="n"/>
      <c r="E862" s="5" t="n"/>
      <c r="F862" s="4" t="n"/>
      <c r="G862" s="4" t="n"/>
      <c r="H862" s="4" t="n"/>
      <c r="I862" s="14">
        <f>IF($A862="","",DATE(YEAR($A862),MONTH($A862),1))</f>
        <v/>
      </c>
    </row>
    <row r="863">
      <c r="A863" s="12" t="n"/>
      <c r="B863" s="4" t="n"/>
      <c r="C863" s="4" t="n"/>
      <c r="D863" s="4" t="n"/>
      <c r="E863" s="5" t="n"/>
      <c r="F863" s="4" t="n"/>
      <c r="G863" s="4" t="n"/>
      <c r="H863" s="4" t="n"/>
      <c r="I863" s="14">
        <f>IF($A863="","",DATE(YEAR($A863),MONTH($A863),1))</f>
        <v/>
      </c>
    </row>
    <row r="864">
      <c r="A864" s="12" t="n"/>
      <c r="B864" s="4" t="n"/>
      <c r="C864" s="4" t="n"/>
      <c r="D864" s="4" t="n"/>
      <c r="E864" s="5" t="n"/>
      <c r="F864" s="4" t="n"/>
      <c r="G864" s="4" t="n"/>
      <c r="H864" s="4" t="n"/>
      <c r="I864" s="14">
        <f>IF($A864="","",DATE(YEAR($A864),MONTH($A864),1))</f>
        <v/>
      </c>
    </row>
    <row r="865">
      <c r="A865" s="12" t="n"/>
      <c r="B865" s="4" t="n"/>
      <c r="C865" s="4" t="n"/>
      <c r="D865" s="4" t="n"/>
      <c r="E865" s="5" t="n"/>
      <c r="F865" s="4" t="n"/>
      <c r="G865" s="4" t="n"/>
      <c r="H865" s="4" t="n"/>
      <c r="I865" s="14">
        <f>IF($A865="","",DATE(YEAR($A865),MONTH($A865),1))</f>
        <v/>
      </c>
    </row>
    <row r="866">
      <c r="A866" s="12" t="n"/>
      <c r="B866" s="4" t="n"/>
      <c r="C866" s="4" t="n"/>
      <c r="D866" s="4" t="n"/>
      <c r="E866" s="5" t="n"/>
      <c r="F866" s="4" t="n"/>
      <c r="G866" s="4" t="n"/>
      <c r="H866" s="4" t="n"/>
      <c r="I866" s="14">
        <f>IF($A866="","",DATE(YEAR($A866),MONTH($A866),1))</f>
        <v/>
      </c>
    </row>
    <row r="867">
      <c r="A867" s="12" t="n"/>
      <c r="B867" s="4" t="n"/>
      <c r="C867" s="4" t="n"/>
      <c r="D867" s="4" t="n"/>
      <c r="E867" s="5" t="n"/>
      <c r="F867" s="4" t="n"/>
      <c r="G867" s="4" t="n"/>
      <c r="H867" s="4" t="n"/>
      <c r="I867" s="14">
        <f>IF($A867="","",DATE(YEAR($A867),MONTH($A867),1))</f>
        <v/>
      </c>
    </row>
    <row r="868">
      <c r="A868" s="12" t="n"/>
      <c r="B868" s="4" t="n"/>
      <c r="C868" s="4" t="n"/>
      <c r="D868" s="4" t="n"/>
      <c r="E868" s="5" t="n"/>
      <c r="F868" s="4" t="n"/>
      <c r="G868" s="4" t="n"/>
      <c r="H868" s="4" t="n"/>
      <c r="I868" s="14">
        <f>IF($A868="","",DATE(YEAR($A868),MONTH($A868),1))</f>
        <v/>
      </c>
    </row>
    <row r="869">
      <c r="A869" s="12" t="n"/>
      <c r="B869" s="4" t="n"/>
      <c r="C869" s="4" t="n"/>
      <c r="D869" s="4" t="n"/>
      <c r="E869" s="5" t="n"/>
      <c r="F869" s="4" t="n"/>
      <c r="G869" s="4" t="n"/>
      <c r="H869" s="4" t="n"/>
      <c r="I869" s="14">
        <f>IF($A869="","",DATE(YEAR($A869),MONTH($A869),1))</f>
        <v/>
      </c>
    </row>
    <row r="870">
      <c r="A870" s="12" t="n"/>
      <c r="B870" s="4" t="n"/>
      <c r="C870" s="4" t="n"/>
      <c r="D870" s="4" t="n"/>
      <c r="E870" s="5" t="n"/>
      <c r="F870" s="4" t="n"/>
      <c r="G870" s="4" t="n"/>
      <c r="H870" s="4" t="n"/>
      <c r="I870" s="14">
        <f>IF($A870="","",DATE(YEAR($A870),MONTH($A870),1))</f>
        <v/>
      </c>
    </row>
    <row r="871">
      <c r="A871" s="12" t="n"/>
      <c r="B871" s="4" t="n"/>
      <c r="C871" s="4" t="n"/>
      <c r="D871" s="4" t="n"/>
      <c r="E871" s="5" t="n"/>
      <c r="F871" s="4" t="n"/>
      <c r="G871" s="4" t="n"/>
      <c r="H871" s="4" t="n"/>
      <c r="I871" s="14">
        <f>IF($A871="","",DATE(YEAR($A871),MONTH($A871),1))</f>
        <v/>
      </c>
    </row>
    <row r="872">
      <c r="A872" s="12" t="n"/>
      <c r="B872" s="4" t="n"/>
      <c r="C872" s="4" t="n"/>
      <c r="D872" s="4" t="n"/>
      <c r="E872" s="5" t="n"/>
      <c r="F872" s="4" t="n"/>
      <c r="G872" s="4" t="n"/>
      <c r="H872" s="4" t="n"/>
      <c r="I872" s="14">
        <f>IF($A872="","",DATE(YEAR($A872),MONTH($A872),1))</f>
        <v/>
      </c>
    </row>
    <row r="873">
      <c r="A873" s="12" t="n"/>
      <c r="B873" s="4" t="n"/>
      <c r="C873" s="4" t="n"/>
      <c r="D873" s="4" t="n"/>
      <c r="E873" s="5" t="n"/>
      <c r="F873" s="4" t="n"/>
      <c r="G873" s="4" t="n"/>
      <c r="H873" s="4" t="n"/>
      <c r="I873" s="14">
        <f>IF($A873="","",DATE(YEAR($A873),MONTH($A873),1))</f>
        <v/>
      </c>
    </row>
    <row r="874">
      <c r="A874" s="12" t="n"/>
      <c r="B874" s="4" t="n"/>
      <c r="C874" s="4" t="n"/>
      <c r="D874" s="4" t="n"/>
      <c r="E874" s="5" t="n"/>
      <c r="F874" s="4" t="n"/>
      <c r="G874" s="4" t="n"/>
      <c r="H874" s="4" t="n"/>
      <c r="I874" s="14">
        <f>IF($A874="","",DATE(YEAR($A874),MONTH($A874),1))</f>
        <v/>
      </c>
    </row>
    <row r="875">
      <c r="A875" s="12" t="n"/>
      <c r="B875" s="4" t="n"/>
      <c r="C875" s="4" t="n"/>
      <c r="D875" s="4" t="n"/>
      <c r="E875" s="5" t="n"/>
      <c r="F875" s="4" t="n"/>
      <c r="G875" s="4" t="n"/>
      <c r="H875" s="4" t="n"/>
      <c r="I875" s="14">
        <f>IF($A875="","",DATE(YEAR($A875),MONTH($A875),1))</f>
        <v/>
      </c>
    </row>
    <row r="876">
      <c r="A876" s="12" t="n"/>
      <c r="B876" s="4" t="n"/>
      <c r="C876" s="4" t="n"/>
      <c r="D876" s="4" t="n"/>
      <c r="E876" s="5" t="n"/>
      <c r="F876" s="4" t="n"/>
      <c r="G876" s="4" t="n"/>
      <c r="H876" s="4" t="n"/>
      <c r="I876" s="14">
        <f>IF($A876="","",DATE(YEAR($A876),MONTH($A876),1))</f>
        <v/>
      </c>
    </row>
    <row r="877">
      <c r="A877" s="12" t="n"/>
      <c r="B877" s="4" t="n"/>
      <c r="C877" s="4" t="n"/>
      <c r="D877" s="4" t="n"/>
      <c r="E877" s="5" t="n"/>
      <c r="F877" s="4" t="n"/>
      <c r="G877" s="4" t="n"/>
      <c r="H877" s="4" t="n"/>
      <c r="I877" s="14">
        <f>IF($A877="","",DATE(YEAR($A877),MONTH($A877),1))</f>
        <v/>
      </c>
    </row>
    <row r="878">
      <c r="A878" s="12" t="n"/>
      <c r="B878" s="4" t="n"/>
      <c r="C878" s="4" t="n"/>
      <c r="D878" s="4" t="n"/>
      <c r="E878" s="5" t="n"/>
      <c r="F878" s="4" t="n"/>
      <c r="G878" s="4" t="n"/>
      <c r="H878" s="4" t="n"/>
      <c r="I878" s="14">
        <f>IF($A878="","",DATE(YEAR($A878),MONTH($A878),1))</f>
        <v/>
      </c>
    </row>
    <row r="879">
      <c r="A879" s="12" t="n"/>
      <c r="B879" s="4" t="n"/>
      <c r="C879" s="4" t="n"/>
      <c r="D879" s="4" t="n"/>
      <c r="E879" s="5" t="n"/>
      <c r="F879" s="4" t="n"/>
      <c r="G879" s="4" t="n"/>
      <c r="H879" s="4" t="n"/>
      <c r="I879" s="14">
        <f>IF($A879="","",DATE(YEAR($A879),MONTH($A879),1))</f>
        <v/>
      </c>
    </row>
    <row r="880">
      <c r="A880" s="12" t="n"/>
      <c r="B880" s="4" t="n"/>
      <c r="C880" s="4" t="n"/>
      <c r="D880" s="4" t="n"/>
      <c r="E880" s="5" t="n"/>
      <c r="F880" s="4" t="n"/>
      <c r="G880" s="4" t="n"/>
      <c r="H880" s="4" t="n"/>
      <c r="I880" s="14">
        <f>IF($A880="","",DATE(YEAR($A880),MONTH($A880),1))</f>
        <v/>
      </c>
    </row>
    <row r="881">
      <c r="A881" s="12" t="n"/>
      <c r="B881" s="4" t="n"/>
      <c r="C881" s="4" t="n"/>
      <c r="D881" s="4" t="n"/>
      <c r="E881" s="5" t="n"/>
      <c r="F881" s="4" t="n"/>
      <c r="G881" s="4" t="n"/>
      <c r="H881" s="4" t="n"/>
      <c r="I881" s="14">
        <f>IF($A881="","",DATE(YEAR($A881),MONTH($A881),1))</f>
        <v/>
      </c>
    </row>
    <row r="882">
      <c r="A882" s="12" t="n"/>
      <c r="B882" s="4" t="n"/>
      <c r="C882" s="4" t="n"/>
      <c r="D882" s="4" t="n"/>
      <c r="E882" s="5" t="n"/>
      <c r="F882" s="4" t="n"/>
      <c r="G882" s="4" t="n"/>
      <c r="H882" s="4" t="n"/>
      <c r="I882" s="14">
        <f>IF($A882="","",DATE(YEAR($A882),MONTH($A882),1))</f>
        <v/>
      </c>
    </row>
    <row r="883">
      <c r="A883" s="12" t="n"/>
      <c r="B883" s="4" t="n"/>
      <c r="C883" s="4" t="n"/>
      <c r="D883" s="4" t="n"/>
      <c r="E883" s="5" t="n"/>
      <c r="F883" s="4" t="n"/>
      <c r="G883" s="4" t="n"/>
      <c r="H883" s="4" t="n"/>
      <c r="I883" s="14">
        <f>IF($A883="","",DATE(YEAR($A883),MONTH($A883),1))</f>
        <v/>
      </c>
    </row>
    <row r="884">
      <c r="A884" s="12" t="n"/>
      <c r="B884" s="4" t="n"/>
      <c r="C884" s="4" t="n"/>
      <c r="D884" s="4" t="n"/>
      <c r="E884" s="5" t="n"/>
      <c r="F884" s="4" t="n"/>
      <c r="G884" s="4" t="n"/>
      <c r="H884" s="4" t="n"/>
      <c r="I884" s="14">
        <f>IF($A884="","",DATE(YEAR($A884),MONTH($A884),1))</f>
        <v/>
      </c>
    </row>
    <row r="885">
      <c r="A885" s="12" t="n"/>
      <c r="B885" s="4" t="n"/>
      <c r="C885" s="4" t="n"/>
      <c r="D885" s="4" t="n"/>
      <c r="E885" s="5" t="n"/>
      <c r="F885" s="4" t="n"/>
      <c r="G885" s="4" t="n"/>
      <c r="H885" s="4" t="n"/>
      <c r="I885" s="14">
        <f>IF($A885="","",DATE(YEAR($A885),MONTH($A885),1))</f>
        <v/>
      </c>
    </row>
    <row r="886">
      <c r="A886" s="12" t="n"/>
      <c r="B886" s="4" t="n"/>
      <c r="C886" s="4" t="n"/>
      <c r="D886" s="4" t="n"/>
      <c r="E886" s="5" t="n"/>
      <c r="F886" s="4" t="n"/>
      <c r="G886" s="4" t="n"/>
      <c r="H886" s="4" t="n"/>
      <c r="I886" s="14">
        <f>IF($A886="","",DATE(YEAR($A886),MONTH($A886),1))</f>
        <v/>
      </c>
    </row>
    <row r="887">
      <c r="A887" s="12" t="n"/>
      <c r="B887" s="4" t="n"/>
      <c r="C887" s="4" t="n"/>
      <c r="D887" s="4" t="n"/>
      <c r="E887" s="5" t="n"/>
      <c r="F887" s="4" t="n"/>
      <c r="G887" s="4" t="n"/>
      <c r="H887" s="4" t="n"/>
      <c r="I887" s="14">
        <f>IF($A887="","",DATE(YEAR($A887),MONTH($A887),1))</f>
        <v/>
      </c>
    </row>
    <row r="888">
      <c r="A888" s="12" t="n"/>
      <c r="B888" s="4" t="n"/>
      <c r="C888" s="4" t="n"/>
      <c r="D888" s="4" t="n"/>
      <c r="E888" s="5" t="n"/>
      <c r="F888" s="4" t="n"/>
      <c r="G888" s="4" t="n"/>
      <c r="H888" s="4" t="n"/>
      <c r="I888" s="14">
        <f>IF($A888="","",DATE(YEAR($A888),MONTH($A888),1))</f>
        <v/>
      </c>
    </row>
    <row r="889">
      <c r="A889" s="12" t="n"/>
      <c r="B889" s="4" t="n"/>
      <c r="C889" s="4" t="n"/>
      <c r="D889" s="4" t="n"/>
      <c r="E889" s="5" t="n"/>
      <c r="F889" s="4" t="n"/>
      <c r="G889" s="4" t="n"/>
      <c r="H889" s="4" t="n"/>
      <c r="I889" s="14">
        <f>IF($A889="","",DATE(YEAR($A889),MONTH($A889),1))</f>
        <v/>
      </c>
    </row>
    <row r="890">
      <c r="A890" s="12" t="n"/>
      <c r="B890" s="4" t="n"/>
      <c r="C890" s="4" t="n"/>
      <c r="D890" s="4" t="n"/>
      <c r="E890" s="5" t="n"/>
      <c r="F890" s="4" t="n"/>
      <c r="G890" s="4" t="n"/>
      <c r="H890" s="4" t="n"/>
      <c r="I890" s="14">
        <f>IF($A890="","",DATE(YEAR($A890),MONTH($A890),1))</f>
        <v/>
      </c>
    </row>
    <row r="891">
      <c r="A891" s="12" t="n"/>
      <c r="B891" s="4" t="n"/>
      <c r="C891" s="4" t="n"/>
      <c r="D891" s="4" t="n"/>
      <c r="E891" s="5" t="n"/>
      <c r="F891" s="4" t="n"/>
      <c r="G891" s="4" t="n"/>
      <c r="H891" s="4" t="n"/>
      <c r="I891" s="14">
        <f>IF($A891="","",DATE(YEAR($A891),MONTH($A891),1))</f>
        <v/>
      </c>
    </row>
    <row r="892">
      <c r="A892" s="12" t="n"/>
      <c r="B892" s="4" t="n"/>
      <c r="C892" s="4" t="n"/>
      <c r="D892" s="4" t="n"/>
      <c r="E892" s="5" t="n"/>
      <c r="F892" s="4" t="n"/>
      <c r="G892" s="4" t="n"/>
      <c r="H892" s="4" t="n"/>
      <c r="I892" s="14">
        <f>IF($A892="","",DATE(YEAR($A892),MONTH($A892),1))</f>
        <v/>
      </c>
    </row>
    <row r="893">
      <c r="A893" s="12" t="n"/>
      <c r="B893" s="4" t="n"/>
      <c r="C893" s="4" t="n"/>
      <c r="D893" s="4" t="n"/>
      <c r="E893" s="5" t="n"/>
      <c r="F893" s="4" t="n"/>
      <c r="G893" s="4" t="n"/>
      <c r="H893" s="4" t="n"/>
      <c r="I893" s="14">
        <f>IF($A893="","",DATE(YEAR($A893),MONTH($A893),1))</f>
        <v/>
      </c>
    </row>
    <row r="894">
      <c r="A894" s="12" t="n"/>
      <c r="B894" s="4" t="n"/>
      <c r="C894" s="4" t="n"/>
      <c r="D894" s="4" t="n"/>
      <c r="E894" s="5" t="n"/>
      <c r="F894" s="4" t="n"/>
      <c r="G894" s="4" t="n"/>
      <c r="H894" s="4" t="n"/>
      <c r="I894" s="14">
        <f>IF($A894="","",DATE(YEAR($A894),MONTH($A894),1))</f>
        <v/>
      </c>
    </row>
    <row r="895">
      <c r="A895" s="12" t="n"/>
      <c r="B895" s="4" t="n"/>
      <c r="C895" s="4" t="n"/>
      <c r="D895" s="4" t="n"/>
      <c r="E895" s="5" t="n"/>
      <c r="F895" s="4" t="n"/>
      <c r="G895" s="4" t="n"/>
      <c r="H895" s="4" t="n"/>
      <c r="I895" s="14">
        <f>IF($A895="","",DATE(YEAR($A895),MONTH($A895),1))</f>
        <v/>
      </c>
    </row>
    <row r="896">
      <c r="A896" s="12" t="n"/>
      <c r="B896" s="4" t="n"/>
      <c r="C896" s="4" t="n"/>
      <c r="D896" s="4" t="n"/>
      <c r="E896" s="5" t="n"/>
      <c r="F896" s="4" t="n"/>
      <c r="G896" s="4" t="n"/>
      <c r="H896" s="4" t="n"/>
      <c r="I896" s="14">
        <f>IF($A896="","",DATE(YEAR($A896),MONTH($A896),1))</f>
        <v/>
      </c>
    </row>
    <row r="897">
      <c r="A897" s="12" t="n"/>
      <c r="B897" s="4" t="n"/>
      <c r="C897" s="4" t="n"/>
      <c r="D897" s="4" t="n"/>
      <c r="E897" s="5" t="n"/>
      <c r="F897" s="4" t="n"/>
      <c r="G897" s="4" t="n"/>
      <c r="H897" s="4" t="n"/>
      <c r="I897" s="14">
        <f>IF($A897="","",DATE(YEAR($A897),MONTH($A897),1))</f>
        <v/>
      </c>
    </row>
    <row r="898">
      <c r="A898" s="12" t="n"/>
      <c r="B898" s="4" t="n"/>
      <c r="C898" s="4" t="n"/>
      <c r="D898" s="4" t="n"/>
      <c r="E898" s="5" t="n"/>
      <c r="F898" s="4" t="n"/>
      <c r="G898" s="4" t="n"/>
      <c r="H898" s="4" t="n"/>
      <c r="I898" s="14">
        <f>IF($A898="","",DATE(YEAR($A898),MONTH($A898),1))</f>
        <v/>
      </c>
    </row>
    <row r="899">
      <c r="A899" s="12" t="n"/>
      <c r="B899" s="4" t="n"/>
      <c r="C899" s="4" t="n"/>
      <c r="D899" s="4" t="n"/>
      <c r="E899" s="5" t="n"/>
      <c r="F899" s="4" t="n"/>
      <c r="G899" s="4" t="n"/>
      <c r="H899" s="4" t="n"/>
      <c r="I899" s="14">
        <f>IF($A899="","",DATE(YEAR($A899),MONTH($A899),1))</f>
        <v/>
      </c>
    </row>
    <row r="900">
      <c r="A900" s="12" t="n"/>
      <c r="B900" s="4" t="n"/>
      <c r="C900" s="4" t="n"/>
      <c r="D900" s="4" t="n"/>
      <c r="E900" s="5" t="n"/>
      <c r="F900" s="4" t="n"/>
      <c r="G900" s="4" t="n"/>
      <c r="H900" s="4" t="n"/>
      <c r="I900" s="14">
        <f>IF($A900="","",DATE(YEAR($A900),MONTH($A900),1))</f>
        <v/>
      </c>
    </row>
    <row r="901">
      <c r="A901" s="12" t="n"/>
      <c r="B901" s="4" t="n"/>
      <c r="C901" s="4" t="n"/>
      <c r="D901" s="4" t="n"/>
      <c r="E901" s="5" t="n"/>
      <c r="F901" s="4" t="n"/>
      <c r="G901" s="4" t="n"/>
      <c r="H901" s="4" t="n"/>
      <c r="I901" s="14">
        <f>IF($A901="","",DATE(YEAR($A901),MONTH($A901),1))</f>
        <v/>
      </c>
    </row>
    <row r="902">
      <c r="A902" s="12" t="n"/>
      <c r="B902" s="4" t="n"/>
      <c r="C902" s="4" t="n"/>
      <c r="D902" s="4" t="n"/>
      <c r="E902" s="5" t="n"/>
      <c r="F902" s="4" t="n"/>
      <c r="G902" s="4" t="n"/>
      <c r="H902" s="4" t="n"/>
      <c r="I902" s="14">
        <f>IF($A902="","",DATE(YEAR($A902),MONTH($A902),1))</f>
        <v/>
      </c>
    </row>
    <row r="903">
      <c r="A903" s="12" t="n"/>
      <c r="B903" s="4" t="n"/>
      <c r="C903" s="4" t="n"/>
      <c r="D903" s="4" t="n"/>
      <c r="E903" s="5" t="n"/>
      <c r="F903" s="4" t="n"/>
      <c r="G903" s="4" t="n"/>
      <c r="H903" s="4" t="n"/>
      <c r="I903" s="14">
        <f>IF($A903="","",DATE(YEAR($A903),MONTH($A903),1))</f>
        <v/>
      </c>
    </row>
    <row r="904">
      <c r="A904" s="12" t="n"/>
      <c r="B904" s="4" t="n"/>
      <c r="C904" s="4" t="n"/>
      <c r="D904" s="4" t="n"/>
      <c r="E904" s="5" t="n"/>
      <c r="F904" s="4" t="n"/>
      <c r="G904" s="4" t="n"/>
      <c r="H904" s="4" t="n"/>
      <c r="I904" s="14">
        <f>IF($A904="","",DATE(YEAR($A904),MONTH($A904),1))</f>
        <v/>
      </c>
    </row>
    <row r="905">
      <c r="A905" s="12" t="n"/>
      <c r="B905" s="4" t="n"/>
      <c r="C905" s="4" t="n"/>
      <c r="D905" s="4" t="n"/>
      <c r="E905" s="5" t="n"/>
      <c r="F905" s="4" t="n"/>
      <c r="G905" s="4" t="n"/>
      <c r="H905" s="4" t="n"/>
      <c r="I905" s="14">
        <f>IF($A905="","",DATE(YEAR($A905),MONTH($A905),1))</f>
        <v/>
      </c>
    </row>
    <row r="906">
      <c r="A906" s="12" t="n"/>
      <c r="B906" s="4" t="n"/>
      <c r="C906" s="4" t="n"/>
      <c r="D906" s="4" t="n"/>
      <c r="E906" s="5" t="n"/>
      <c r="F906" s="4" t="n"/>
      <c r="G906" s="4" t="n"/>
      <c r="H906" s="4" t="n"/>
      <c r="I906" s="14">
        <f>IF($A906="","",DATE(YEAR($A906),MONTH($A906),1))</f>
        <v/>
      </c>
    </row>
    <row r="907">
      <c r="A907" s="12" t="n"/>
      <c r="B907" s="4" t="n"/>
      <c r="C907" s="4" t="n"/>
      <c r="D907" s="4" t="n"/>
      <c r="E907" s="5" t="n"/>
      <c r="F907" s="4" t="n"/>
      <c r="G907" s="4" t="n"/>
      <c r="H907" s="4" t="n"/>
      <c r="I907" s="14">
        <f>IF($A907="","",DATE(YEAR($A907),MONTH($A907),1))</f>
        <v/>
      </c>
    </row>
    <row r="908">
      <c r="A908" s="12" t="n"/>
      <c r="B908" s="4" t="n"/>
      <c r="C908" s="4" t="n"/>
      <c r="D908" s="4" t="n"/>
      <c r="E908" s="5" t="n"/>
      <c r="F908" s="4" t="n"/>
      <c r="G908" s="4" t="n"/>
      <c r="H908" s="4" t="n"/>
      <c r="I908" s="14">
        <f>IF($A908="","",DATE(YEAR($A908),MONTH($A908),1))</f>
        <v/>
      </c>
    </row>
    <row r="909">
      <c r="A909" s="12" t="n"/>
      <c r="B909" s="4" t="n"/>
      <c r="C909" s="4" t="n"/>
      <c r="D909" s="4" t="n"/>
      <c r="E909" s="5" t="n"/>
      <c r="F909" s="4" t="n"/>
      <c r="G909" s="4" t="n"/>
      <c r="H909" s="4" t="n"/>
      <c r="I909" s="14">
        <f>IF($A909="","",DATE(YEAR($A909),MONTH($A909),1))</f>
        <v/>
      </c>
    </row>
    <row r="910">
      <c r="A910" s="12" t="n"/>
      <c r="B910" s="4" t="n"/>
      <c r="C910" s="4" t="n"/>
      <c r="D910" s="4" t="n"/>
      <c r="E910" s="5" t="n"/>
      <c r="F910" s="4" t="n"/>
      <c r="G910" s="4" t="n"/>
      <c r="H910" s="4" t="n"/>
      <c r="I910" s="14">
        <f>IF($A910="","",DATE(YEAR($A910),MONTH($A910),1))</f>
        <v/>
      </c>
    </row>
    <row r="911">
      <c r="A911" s="12" t="n"/>
      <c r="B911" s="4" t="n"/>
      <c r="C911" s="4" t="n"/>
      <c r="D911" s="4" t="n"/>
      <c r="E911" s="5" t="n"/>
      <c r="F911" s="4" t="n"/>
      <c r="G911" s="4" t="n"/>
      <c r="H911" s="4" t="n"/>
      <c r="I911" s="14">
        <f>IF($A911="","",DATE(YEAR($A911),MONTH($A911),1))</f>
        <v/>
      </c>
    </row>
    <row r="912">
      <c r="A912" s="12" t="n"/>
      <c r="B912" s="4" t="n"/>
      <c r="C912" s="4" t="n"/>
      <c r="D912" s="4" t="n"/>
      <c r="E912" s="5" t="n"/>
      <c r="F912" s="4" t="n"/>
      <c r="G912" s="4" t="n"/>
      <c r="H912" s="4" t="n"/>
      <c r="I912" s="14">
        <f>IF($A912="","",DATE(YEAR($A912),MONTH($A912),1))</f>
        <v/>
      </c>
    </row>
    <row r="913">
      <c r="A913" s="12" t="n"/>
      <c r="B913" s="4" t="n"/>
      <c r="C913" s="4" t="n"/>
      <c r="D913" s="4" t="n"/>
      <c r="E913" s="5" t="n"/>
      <c r="F913" s="4" t="n"/>
      <c r="G913" s="4" t="n"/>
      <c r="H913" s="4" t="n"/>
      <c r="I913" s="14">
        <f>IF($A913="","",DATE(YEAR($A913),MONTH($A913),1))</f>
        <v/>
      </c>
    </row>
    <row r="914">
      <c r="A914" s="12" t="n"/>
      <c r="B914" s="4" t="n"/>
      <c r="C914" s="4" t="n"/>
      <c r="D914" s="4" t="n"/>
      <c r="E914" s="5" t="n"/>
      <c r="F914" s="4" t="n"/>
      <c r="G914" s="4" t="n"/>
      <c r="H914" s="4" t="n"/>
      <c r="I914" s="14">
        <f>IF($A914="","",DATE(YEAR($A914),MONTH($A914),1))</f>
        <v/>
      </c>
    </row>
    <row r="915">
      <c r="A915" s="12" t="n"/>
      <c r="B915" s="4" t="n"/>
      <c r="C915" s="4" t="n"/>
      <c r="D915" s="4" t="n"/>
      <c r="E915" s="5" t="n"/>
      <c r="F915" s="4" t="n"/>
      <c r="G915" s="4" t="n"/>
      <c r="H915" s="4" t="n"/>
      <c r="I915" s="14">
        <f>IF($A915="","",DATE(YEAR($A915),MONTH($A915),1))</f>
        <v/>
      </c>
    </row>
    <row r="916">
      <c r="A916" s="12" t="n"/>
      <c r="B916" s="4" t="n"/>
      <c r="C916" s="4" t="n"/>
      <c r="D916" s="4" t="n"/>
      <c r="E916" s="5" t="n"/>
      <c r="F916" s="4" t="n"/>
      <c r="G916" s="4" t="n"/>
      <c r="H916" s="4" t="n"/>
      <c r="I916" s="14">
        <f>IF($A916="","",DATE(YEAR($A916),MONTH($A916),1))</f>
        <v/>
      </c>
    </row>
    <row r="917">
      <c r="A917" s="12" t="n"/>
      <c r="B917" s="4" t="n"/>
      <c r="C917" s="4" t="n"/>
      <c r="D917" s="4" t="n"/>
      <c r="E917" s="5" t="n"/>
      <c r="F917" s="4" t="n"/>
      <c r="G917" s="4" t="n"/>
      <c r="H917" s="4" t="n"/>
      <c r="I917" s="14">
        <f>IF($A917="","",DATE(YEAR($A917),MONTH($A917),1))</f>
        <v/>
      </c>
    </row>
    <row r="918">
      <c r="A918" s="12" t="n"/>
      <c r="B918" s="4" t="n"/>
      <c r="C918" s="4" t="n"/>
      <c r="D918" s="4" t="n"/>
      <c r="E918" s="5" t="n"/>
      <c r="F918" s="4" t="n"/>
      <c r="G918" s="4" t="n"/>
      <c r="H918" s="4" t="n"/>
      <c r="I918" s="14">
        <f>IF($A918="","",DATE(YEAR($A918),MONTH($A918),1))</f>
        <v/>
      </c>
    </row>
    <row r="919">
      <c r="A919" s="12" t="n"/>
      <c r="B919" s="4" t="n"/>
      <c r="C919" s="4" t="n"/>
      <c r="D919" s="4" t="n"/>
      <c r="E919" s="5" t="n"/>
      <c r="F919" s="4" t="n"/>
      <c r="G919" s="4" t="n"/>
      <c r="H919" s="4" t="n"/>
      <c r="I919" s="14">
        <f>IF($A919="","",DATE(YEAR($A919),MONTH($A919),1))</f>
        <v/>
      </c>
    </row>
    <row r="920">
      <c r="A920" s="12" t="n"/>
      <c r="B920" s="4" t="n"/>
      <c r="C920" s="4" t="n"/>
      <c r="D920" s="4" t="n"/>
      <c r="E920" s="5" t="n"/>
      <c r="F920" s="4" t="n"/>
      <c r="G920" s="4" t="n"/>
      <c r="H920" s="4" t="n"/>
      <c r="I920" s="14">
        <f>IF($A920="","",DATE(YEAR($A920),MONTH($A920),1))</f>
        <v/>
      </c>
    </row>
    <row r="921">
      <c r="A921" s="12" t="n"/>
      <c r="B921" s="4" t="n"/>
      <c r="C921" s="4" t="n"/>
      <c r="D921" s="4" t="n"/>
      <c r="E921" s="5" t="n"/>
      <c r="F921" s="4" t="n"/>
      <c r="G921" s="4" t="n"/>
      <c r="H921" s="4" t="n"/>
      <c r="I921" s="14">
        <f>IF($A921="","",DATE(YEAR($A921),MONTH($A921),1))</f>
        <v/>
      </c>
    </row>
    <row r="922">
      <c r="A922" s="12" t="n"/>
      <c r="B922" s="4" t="n"/>
      <c r="C922" s="4" t="n"/>
      <c r="D922" s="4" t="n"/>
      <c r="E922" s="5" t="n"/>
      <c r="F922" s="4" t="n"/>
      <c r="G922" s="4" t="n"/>
      <c r="H922" s="4" t="n"/>
      <c r="I922" s="14">
        <f>IF($A922="","",DATE(YEAR($A922),MONTH($A922),1))</f>
        <v/>
      </c>
    </row>
    <row r="923">
      <c r="A923" s="12" t="n"/>
      <c r="B923" s="4" t="n"/>
      <c r="C923" s="4" t="n"/>
      <c r="D923" s="4" t="n"/>
      <c r="E923" s="5" t="n"/>
      <c r="F923" s="4" t="n"/>
      <c r="G923" s="4" t="n"/>
      <c r="H923" s="4" t="n"/>
      <c r="I923" s="14">
        <f>IF($A923="","",DATE(YEAR($A923),MONTH($A923),1))</f>
        <v/>
      </c>
    </row>
    <row r="924">
      <c r="A924" s="12" t="n"/>
      <c r="B924" s="4" t="n"/>
      <c r="C924" s="4" t="n"/>
      <c r="D924" s="4" t="n"/>
      <c r="E924" s="5" t="n"/>
      <c r="F924" s="4" t="n"/>
      <c r="G924" s="4" t="n"/>
      <c r="H924" s="4" t="n"/>
      <c r="I924" s="14">
        <f>IF($A924="","",DATE(YEAR($A924),MONTH($A924),1))</f>
        <v/>
      </c>
    </row>
    <row r="925">
      <c r="A925" s="12" t="n"/>
      <c r="B925" s="4" t="n"/>
      <c r="C925" s="4" t="n"/>
      <c r="D925" s="4" t="n"/>
      <c r="E925" s="5" t="n"/>
      <c r="F925" s="4" t="n"/>
      <c r="G925" s="4" t="n"/>
      <c r="H925" s="4" t="n"/>
      <c r="I925" s="14">
        <f>IF($A925="","",DATE(YEAR($A925),MONTH($A925),1))</f>
        <v/>
      </c>
    </row>
    <row r="926">
      <c r="A926" s="12" t="n"/>
      <c r="B926" s="4" t="n"/>
      <c r="C926" s="4" t="n"/>
      <c r="D926" s="4" t="n"/>
      <c r="E926" s="5" t="n"/>
      <c r="F926" s="4" t="n"/>
      <c r="G926" s="4" t="n"/>
      <c r="H926" s="4" t="n"/>
      <c r="I926" s="14">
        <f>IF($A926="","",DATE(YEAR($A926),MONTH($A926),1))</f>
        <v/>
      </c>
    </row>
    <row r="927">
      <c r="A927" s="12" t="n"/>
      <c r="B927" s="4" t="n"/>
      <c r="C927" s="4" t="n"/>
      <c r="D927" s="4" t="n"/>
      <c r="E927" s="5" t="n"/>
      <c r="F927" s="4" t="n"/>
      <c r="G927" s="4" t="n"/>
      <c r="H927" s="4" t="n"/>
      <c r="I927" s="14">
        <f>IF($A927="","",DATE(YEAR($A927),MONTH($A927),1))</f>
        <v/>
      </c>
    </row>
    <row r="928">
      <c r="A928" s="12" t="n"/>
      <c r="B928" s="4" t="n"/>
      <c r="C928" s="4" t="n"/>
      <c r="D928" s="4" t="n"/>
      <c r="E928" s="5" t="n"/>
      <c r="F928" s="4" t="n"/>
      <c r="G928" s="4" t="n"/>
      <c r="H928" s="4" t="n"/>
      <c r="I928" s="14">
        <f>IF($A928="","",DATE(YEAR($A928),MONTH($A928),1))</f>
        <v/>
      </c>
    </row>
    <row r="929">
      <c r="A929" s="12" t="n"/>
      <c r="B929" s="4" t="n"/>
      <c r="C929" s="4" t="n"/>
      <c r="D929" s="4" t="n"/>
      <c r="E929" s="5" t="n"/>
      <c r="F929" s="4" t="n"/>
      <c r="G929" s="4" t="n"/>
      <c r="H929" s="4" t="n"/>
      <c r="I929" s="14">
        <f>IF($A929="","",DATE(YEAR($A929),MONTH($A929),1))</f>
        <v/>
      </c>
    </row>
    <row r="930">
      <c r="A930" s="12" t="n"/>
      <c r="B930" s="4" t="n"/>
      <c r="C930" s="4" t="n"/>
      <c r="D930" s="4" t="n"/>
      <c r="E930" s="5" t="n"/>
      <c r="F930" s="4" t="n"/>
      <c r="G930" s="4" t="n"/>
      <c r="H930" s="4" t="n"/>
      <c r="I930" s="14">
        <f>IF($A930="","",DATE(YEAR($A930),MONTH($A930),1))</f>
        <v/>
      </c>
    </row>
    <row r="931">
      <c r="A931" s="12" t="n"/>
      <c r="B931" s="4" t="n"/>
      <c r="C931" s="4" t="n"/>
      <c r="D931" s="4" t="n"/>
      <c r="E931" s="5" t="n"/>
      <c r="F931" s="4" t="n"/>
      <c r="G931" s="4" t="n"/>
      <c r="H931" s="4" t="n"/>
      <c r="I931" s="14">
        <f>IF($A931="","",DATE(YEAR($A931),MONTH($A931),1))</f>
        <v/>
      </c>
    </row>
    <row r="932">
      <c r="A932" s="12" t="n"/>
      <c r="B932" s="4" t="n"/>
      <c r="C932" s="4" t="n"/>
      <c r="D932" s="4" t="n"/>
      <c r="E932" s="5" t="n"/>
      <c r="F932" s="4" t="n"/>
      <c r="G932" s="4" t="n"/>
      <c r="H932" s="4" t="n"/>
      <c r="I932" s="14">
        <f>IF($A932="","",DATE(YEAR($A932),MONTH($A932),1))</f>
        <v/>
      </c>
    </row>
    <row r="933">
      <c r="A933" s="12" t="n"/>
      <c r="B933" s="4" t="n"/>
      <c r="C933" s="4" t="n"/>
      <c r="D933" s="4" t="n"/>
      <c r="E933" s="5" t="n"/>
      <c r="F933" s="4" t="n"/>
      <c r="G933" s="4" t="n"/>
      <c r="H933" s="4" t="n"/>
      <c r="I933" s="14">
        <f>IF($A933="","",DATE(YEAR($A933),MONTH($A933),1))</f>
        <v/>
      </c>
    </row>
    <row r="934">
      <c r="A934" s="12" t="n"/>
      <c r="B934" s="4" t="n"/>
      <c r="C934" s="4" t="n"/>
      <c r="D934" s="4" t="n"/>
      <c r="E934" s="5" t="n"/>
      <c r="F934" s="4" t="n"/>
      <c r="G934" s="4" t="n"/>
      <c r="H934" s="4" t="n"/>
      <c r="I934" s="14">
        <f>IF($A934="","",DATE(YEAR($A934),MONTH($A934),1))</f>
        <v/>
      </c>
    </row>
    <row r="935">
      <c r="A935" s="12" t="n"/>
      <c r="B935" s="4" t="n"/>
      <c r="C935" s="4" t="n"/>
      <c r="D935" s="4" t="n"/>
      <c r="E935" s="5" t="n"/>
      <c r="F935" s="4" t="n"/>
      <c r="G935" s="4" t="n"/>
      <c r="H935" s="4" t="n"/>
      <c r="I935" s="14">
        <f>IF($A935="","",DATE(YEAR($A935),MONTH($A935),1))</f>
        <v/>
      </c>
    </row>
    <row r="936">
      <c r="A936" s="12" t="n"/>
      <c r="B936" s="4" t="n"/>
      <c r="C936" s="4" t="n"/>
      <c r="D936" s="4" t="n"/>
      <c r="E936" s="5" t="n"/>
      <c r="F936" s="4" t="n"/>
      <c r="G936" s="4" t="n"/>
      <c r="H936" s="4" t="n"/>
      <c r="I936" s="14">
        <f>IF($A936="","",DATE(YEAR($A936),MONTH($A936),1))</f>
        <v/>
      </c>
    </row>
    <row r="937">
      <c r="A937" s="12" t="n"/>
      <c r="B937" s="4" t="n"/>
      <c r="C937" s="4" t="n"/>
      <c r="D937" s="4" t="n"/>
      <c r="E937" s="5" t="n"/>
      <c r="F937" s="4" t="n"/>
      <c r="G937" s="4" t="n"/>
      <c r="H937" s="4" t="n"/>
      <c r="I937" s="14">
        <f>IF($A937="","",DATE(YEAR($A937),MONTH($A937),1))</f>
        <v/>
      </c>
    </row>
    <row r="938">
      <c r="A938" s="12" t="n"/>
      <c r="B938" s="4" t="n"/>
      <c r="C938" s="4" t="n"/>
      <c r="D938" s="4" t="n"/>
      <c r="E938" s="5" t="n"/>
      <c r="F938" s="4" t="n"/>
      <c r="G938" s="4" t="n"/>
      <c r="H938" s="4" t="n"/>
      <c r="I938" s="14">
        <f>IF($A938="","",DATE(YEAR($A938),MONTH($A938),1))</f>
        <v/>
      </c>
    </row>
    <row r="939">
      <c r="A939" s="12" t="n"/>
      <c r="B939" s="4" t="n"/>
      <c r="C939" s="4" t="n"/>
      <c r="D939" s="4" t="n"/>
      <c r="E939" s="5" t="n"/>
      <c r="F939" s="4" t="n"/>
      <c r="G939" s="4" t="n"/>
      <c r="H939" s="4" t="n"/>
      <c r="I939" s="14">
        <f>IF($A939="","",DATE(YEAR($A939),MONTH($A939),1))</f>
        <v/>
      </c>
    </row>
    <row r="940">
      <c r="A940" s="12" t="n"/>
      <c r="B940" s="4" t="n"/>
      <c r="C940" s="4" t="n"/>
      <c r="D940" s="4" t="n"/>
      <c r="E940" s="5" t="n"/>
      <c r="F940" s="4" t="n"/>
      <c r="G940" s="4" t="n"/>
      <c r="H940" s="4" t="n"/>
      <c r="I940" s="14">
        <f>IF($A940="","",DATE(YEAR($A940),MONTH($A940),1))</f>
        <v/>
      </c>
    </row>
    <row r="941">
      <c r="A941" s="12" t="n"/>
      <c r="B941" s="4" t="n"/>
      <c r="C941" s="4" t="n"/>
      <c r="D941" s="4" t="n"/>
      <c r="E941" s="5" t="n"/>
      <c r="F941" s="4" t="n"/>
      <c r="G941" s="4" t="n"/>
      <c r="H941" s="4" t="n"/>
      <c r="I941" s="14">
        <f>IF($A941="","",DATE(YEAR($A941),MONTH($A941),1))</f>
        <v/>
      </c>
    </row>
    <row r="942">
      <c r="A942" s="12" t="n"/>
      <c r="B942" s="4" t="n"/>
      <c r="C942" s="4" t="n"/>
      <c r="D942" s="4" t="n"/>
      <c r="E942" s="5" t="n"/>
      <c r="F942" s="4" t="n"/>
      <c r="G942" s="4" t="n"/>
      <c r="H942" s="4" t="n"/>
      <c r="I942" s="14">
        <f>IF($A942="","",DATE(YEAR($A942),MONTH($A942),1))</f>
        <v/>
      </c>
    </row>
    <row r="943">
      <c r="A943" s="12" t="n"/>
      <c r="B943" s="4" t="n"/>
      <c r="C943" s="4" t="n"/>
      <c r="D943" s="4" t="n"/>
      <c r="E943" s="5" t="n"/>
      <c r="F943" s="4" t="n"/>
      <c r="G943" s="4" t="n"/>
      <c r="H943" s="4" t="n"/>
      <c r="I943" s="14">
        <f>IF($A943="","",DATE(YEAR($A943),MONTH($A943),1))</f>
        <v/>
      </c>
    </row>
    <row r="944">
      <c r="A944" s="12" t="n"/>
      <c r="B944" s="4" t="n"/>
      <c r="C944" s="4" t="n"/>
      <c r="D944" s="4" t="n"/>
      <c r="E944" s="5" t="n"/>
      <c r="F944" s="4" t="n"/>
      <c r="G944" s="4" t="n"/>
      <c r="H944" s="4" t="n"/>
      <c r="I944" s="14">
        <f>IF($A944="","",DATE(YEAR($A944),MONTH($A944),1))</f>
        <v/>
      </c>
    </row>
    <row r="945">
      <c r="A945" s="12" t="n"/>
      <c r="B945" s="4" t="n"/>
      <c r="C945" s="4" t="n"/>
      <c r="D945" s="4" t="n"/>
      <c r="E945" s="5" t="n"/>
      <c r="F945" s="4" t="n"/>
      <c r="G945" s="4" t="n"/>
      <c r="H945" s="4" t="n"/>
      <c r="I945" s="14">
        <f>IF($A945="","",DATE(YEAR($A945),MONTH($A945),1))</f>
        <v/>
      </c>
    </row>
    <row r="946">
      <c r="A946" s="12" t="n"/>
      <c r="B946" s="4" t="n"/>
      <c r="C946" s="4" t="n"/>
      <c r="D946" s="4" t="n"/>
      <c r="E946" s="5" t="n"/>
      <c r="F946" s="4" t="n"/>
      <c r="G946" s="4" t="n"/>
      <c r="H946" s="4" t="n"/>
      <c r="I946" s="14">
        <f>IF($A946="","",DATE(YEAR($A946),MONTH($A946),1))</f>
        <v/>
      </c>
    </row>
    <row r="947">
      <c r="A947" s="12" t="n"/>
      <c r="B947" s="4" t="n"/>
      <c r="C947" s="4" t="n"/>
      <c r="D947" s="4" t="n"/>
      <c r="E947" s="5" t="n"/>
      <c r="F947" s="4" t="n"/>
      <c r="G947" s="4" t="n"/>
      <c r="H947" s="4" t="n"/>
      <c r="I947" s="14">
        <f>IF($A947="","",DATE(YEAR($A947),MONTH($A947),1))</f>
        <v/>
      </c>
    </row>
    <row r="948">
      <c r="A948" s="12" t="n"/>
      <c r="B948" s="4" t="n"/>
      <c r="C948" s="4" t="n"/>
      <c r="D948" s="4" t="n"/>
      <c r="E948" s="5" t="n"/>
      <c r="F948" s="4" t="n"/>
      <c r="G948" s="4" t="n"/>
      <c r="H948" s="4" t="n"/>
      <c r="I948" s="14">
        <f>IF($A948="","",DATE(YEAR($A948),MONTH($A948),1))</f>
        <v/>
      </c>
    </row>
    <row r="949">
      <c r="A949" s="12" t="n"/>
      <c r="B949" s="4" t="n"/>
      <c r="C949" s="4" t="n"/>
      <c r="D949" s="4" t="n"/>
      <c r="E949" s="5" t="n"/>
      <c r="F949" s="4" t="n"/>
      <c r="G949" s="4" t="n"/>
      <c r="H949" s="4" t="n"/>
      <c r="I949" s="14">
        <f>IF($A949="","",DATE(YEAR($A949),MONTH($A949),1))</f>
        <v/>
      </c>
    </row>
    <row r="950">
      <c r="A950" s="12" t="n"/>
      <c r="B950" s="4" t="n"/>
      <c r="C950" s="4" t="n"/>
      <c r="D950" s="4" t="n"/>
      <c r="E950" s="5" t="n"/>
      <c r="F950" s="4" t="n"/>
      <c r="G950" s="4" t="n"/>
      <c r="H950" s="4" t="n"/>
      <c r="I950" s="14">
        <f>IF($A950="","",DATE(YEAR($A950),MONTH($A950),1))</f>
        <v/>
      </c>
    </row>
    <row r="951">
      <c r="A951" s="12" t="n"/>
      <c r="B951" s="4" t="n"/>
      <c r="C951" s="4" t="n"/>
      <c r="D951" s="4" t="n"/>
      <c r="E951" s="5" t="n"/>
      <c r="F951" s="4" t="n"/>
      <c r="G951" s="4" t="n"/>
      <c r="H951" s="4" t="n"/>
      <c r="I951" s="14">
        <f>IF($A951="","",DATE(YEAR($A951),MONTH($A951),1))</f>
        <v/>
      </c>
    </row>
    <row r="952">
      <c r="A952" s="12" t="n"/>
      <c r="B952" s="4" t="n"/>
      <c r="C952" s="4" t="n"/>
      <c r="D952" s="4" t="n"/>
      <c r="E952" s="5" t="n"/>
      <c r="F952" s="4" t="n"/>
      <c r="G952" s="4" t="n"/>
      <c r="H952" s="4" t="n"/>
      <c r="I952" s="14">
        <f>IF($A952="","",DATE(YEAR($A952),MONTH($A952),1))</f>
        <v/>
      </c>
    </row>
    <row r="953">
      <c r="A953" s="12" t="n"/>
      <c r="B953" s="4" t="n"/>
      <c r="C953" s="4" t="n"/>
      <c r="D953" s="4" t="n"/>
      <c r="E953" s="5" t="n"/>
      <c r="F953" s="4" t="n"/>
      <c r="G953" s="4" t="n"/>
      <c r="H953" s="4" t="n"/>
      <c r="I953" s="14">
        <f>IF($A953="","",DATE(YEAR($A953),MONTH($A953),1))</f>
        <v/>
      </c>
    </row>
    <row r="954">
      <c r="A954" s="12" t="n"/>
      <c r="B954" s="4" t="n"/>
      <c r="C954" s="4" t="n"/>
      <c r="D954" s="4" t="n"/>
      <c r="E954" s="5" t="n"/>
      <c r="F954" s="4" t="n"/>
      <c r="G954" s="4" t="n"/>
      <c r="H954" s="4" t="n"/>
      <c r="I954" s="14">
        <f>IF($A954="","",DATE(YEAR($A954),MONTH($A954),1))</f>
        <v/>
      </c>
    </row>
    <row r="955">
      <c r="A955" s="12" t="n"/>
      <c r="B955" s="4" t="n"/>
      <c r="C955" s="4" t="n"/>
      <c r="D955" s="4" t="n"/>
      <c r="E955" s="5" t="n"/>
      <c r="F955" s="4" t="n"/>
      <c r="G955" s="4" t="n"/>
      <c r="H955" s="4" t="n"/>
      <c r="I955" s="14">
        <f>IF($A955="","",DATE(YEAR($A955),MONTH($A955),1))</f>
        <v/>
      </c>
    </row>
    <row r="956">
      <c r="A956" s="12" t="n"/>
      <c r="B956" s="4" t="n"/>
      <c r="C956" s="4" t="n"/>
      <c r="D956" s="4" t="n"/>
      <c r="E956" s="5" t="n"/>
      <c r="F956" s="4" t="n"/>
      <c r="G956" s="4" t="n"/>
      <c r="H956" s="4" t="n"/>
      <c r="I956" s="14">
        <f>IF($A956="","",DATE(YEAR($A956),MONTH($A956),1))</f>
        <v/>
      </c>
    </row>
    <row r="957">
      <c r="A957" s="12" t="n"/>
      <c r="B957" s="4" t="n"/>
      <c r="C957" s="4" t="n"/>
      <c r="D957" s="4" t="n"/>
      <c r="E957" s="5" t="n"/>
      <c r="F957" s="4" t="n"/>
      <c r="G957" s="4" t="n"/>
      <c r="H957" s="4" t="n"/>
      <c r="I957" s="14">
        <f>IF($A957="","",DATE(YEAR($A957),MONTH($A957),1))</f>
        <v/>
      </c>
    </row>
    <row r="958">
      <c r="A958" s="12" t="n"/>
      <c r="B958" s="4" t="n"/>
      <c r="C958" s="4" t="n"/>
      <c r="D958" s="4" t="n"/>
      <c r="E958" s="5" t="n"/>
      <c r="F958" s="4" t="n"/>
      <c r="G958" s="4" t="n"/>
      <c r="H958" s="4" t="n"/>
      <c r="I958" s="14">
        <f>IF($A958="","",DATE(YEAR($A958),MONTH($A958),1))</f>
        <v/>
      </c>
    </row>
    <row r="959">
      <c r="A959" s="12" t="n"/>
      <c r="B959" s="4" t="n"/>
      <c r="C959" s="4" t="n"/>
      <c r="D959" s="4" t="n"/>
      <c r="E959" s="5" t="n"/>
      <c r="F959" s="4" t="n"/>
      <c r="G959" s="4" t="n"/>
      <c r="H959" s="4" t="n"/>
      <c r="I959" s="14">
        <f>IF($A959="","",DATE(YEAR($A959),MONTH($A959),1))</f>
        <v/>
      </c>
    </row>
    <row r="960">
      <c r="A960" s="12" t="n"/>
      <c r="B960" s="4" t="n"/>
      <c r="C960" s="4" t="n"/>
      <c r="D960" s="4" t="n"/>
      <c r="E960" s="5" t="n"/>
      <c r="F960" s="4" t="n"/>
      <c r="G960" s="4" t="n"/>
      <c r="H960" s="4" t="n"/>
      <c r="I960" s="14">
        <f>IF($A960="","",DATE(YEAR($A960),MONTH($A960),1))</f>
        <v/>
      </c>
    </row>
    <row r="961">
      <c r="A961" s="12" t="n"/>
      <c r="B961" s="4" t="n"/>
      <c r="C961" s="4" t="n"/>
      <c r="D961" s="4" t="n"/>
      <c r="E961" s="5" t="n"/>
      <c r="F961" s="4" t="n"/>
      <c r="G961" s="4" t="n"/>
      <c r="H961" s="4" t="n"/>
      <c r="I961" s="14">
        <f>IF($A961="","",DATE(YEAR($A961),MONTH($A961),1))</f>
        <v/>
      </c>
    </row>
    <row r="962">
      <c r="A962" s="12" t="n"/>
      <c r="B962" s="4" t="n"/>
      <c r="C962" s="4" t="n"/>
      <c r="D962" s="4" t="n"/>
      <c r="E962" s="5" t="n"/>
      <c r="F962" s="4" t="n"/>
      <c r="G962" s="4" t="n"/>
      <c r="H962" s="4" t="n"/>
      <c r="I962" s="14">
        <f>IF($A962="","",DATE(YEAR($A962),MONTH($A962),1))</f>
        <v/>
      </c>
    </row>
    <row r="963">
      <c r="A963" s="12" t="n"/>
      <c r="B963" s="4" t="n"/>
      <c r="C963" s="4" t="n"/>
      <c r="D963" s="4" t="n"/>
      <c r="E963" s="5" t="n"/>
      <c r="F963" s="4" t="n"/>
      <c r="G963" s="4" t="n"/>
      <c r="H963" s="4" t="n"/>
      <c r="I963" s="14">
        <f>IF($A963="","",DATE(YEAR($A963),MONTH($A963),1))</f>
        <v/>
      </c>
    </row>
    <row r="964">
      <c r="A964" s="12" t="n"/>
      <c r="B964" s="4" t="n"/>
      <c r="C964" s="4" t="n"/>
      <c r="D964" s="4" t="n"/>
      <c r="E964" s="5" t="n"/>
      <c r="F964" s="4" t="n"/>
      <c r="G964" s="4" t="n"/>
      <c r="H964" s="4" t="n"/>
      <c r="I964" s="14">
        <f>IF($A964="","",DATE(YEAR($A964),MONTH($A964),1))</f>
        <v/>
      </c>
    </row>
    <row r="965">
      <c r="A965" s="12" t="n"/>
      <c r="B965" s="4" t="n"/>
      <c r="C965" s="4" t="n"/>
      <c r="D965" s="4" t="n"/>
      <c r="E965" s="5" t="n"/>
      <c r="F965" s="4" t="n"/>
      <c r="G965" s="4" t="n"/>
      <c r="H965" s="4" t="n"/>
      <c r="I965" s="14">
        <f>IF($A965="","",DATE(YEAR($A965),MONTH($A965),1))</f>
        <v/>
      </c>
    </row>
    <row r="966">
      <c r="A966" s="12" t="n"/>
      <c r="B966" s="4" t="n"/>
      <c r="C966" s="4" t="n"/>
      <c r="D966" s="4" t="n"/>
      <c r="E966" s="5" t="n"/>
      <c r="F966" s="4" t="n"/>
      <c r="G966" s="4" t="n"/>
      <c r="H966" s="4" t="n"/>
      <c r="I966" s="14">
        <f>IF($A966="","",DATE(YEAR($A966),MONTH($A966),1))</f>
        <v/>
      </c>
    </row>
    <row r="967">
      <c r="A967" s="12" t="n"/>
      <c r="B967" s="4" t="n"/>
      <c r="C967" s="4" t="n"/>
      <c r="D967" s="4" t="n"/>
      <c r="E967" s="5" t="n"/>
      <c r="F967" s="4" t="n"/>
      <c r="G967" s="4" t="n"/>
      <c r="H967" s="4" t="n"/>
      <c r="I967" s="14">
        <f>IF($A967="","",DATE(YEAR($A967),MONTH($A967),1))</f>
        <v/>
      </c>
    </row>
    <row r="968">
      <c r="A968" s="12" t="n"/>
      <c r="B968" s="4" t="n"/>
      <c r="C968" s="4" t="n"/>
      <c r="D968" s="4" t="n"/>
      <c r="E968" s="5" t="n"/>
      <c r="F968" s="4" t="n"/>
      <c r="G968" s="4" t="n"/>
      <c r="H968" s="4" t="n"/>
      <c r="I968" s="14">
        <f>IF($A968="","",DATE(YEAR($A968),MONTH($A968),1))</f>
        <v/>
      </c>
    </row>
    <row r="969">
      <c r="A969" s="12" t="n"/>
      <c r="B969" s="4" t="n"/>
      <c r="C969" s="4" t="n"/>
      <c r="D969" s="4" t="n"/>
      <c r="E969" s="5" t="n"/>
      <c r="F969" s="4" t="n"/>
      <c r="G969" s="4" t="n"/>
      <c r="H969" s="4" t="n"/>
      <c r="I969" s="14">
        <f>IF($A969="","",DATE(YEAR($A969),MONTH($A969),1))</f>
        <v/>
      </c>
    </row>
    <row r="970">
      <c r="A970" s="12" t="n"/>
      <c r="B970" s="4" t="n"/>
      <c r="C970" s="4" t="n"/>
      <c r="D970" s="4" t="n"/>
      <c r="E970" s="5" t="n"/>
      <c r="F970" s="4" t="n"/>
      <c r="G970" s="4" t="n"/>
      <c r="H970" s="4" t="n"/>
      <c r="I970" s="14">
        <f>IF($A970="","",DATE(YEAR($A970),MONTH($A970),1))</f>
        <v/>
      </c>
    </row>
    <row r="971">
      <c r="A971" s="12" t="n"/>
      <c r="B971" s="4" t="n"/>
      <c r="C971" s="4" t="n"/>
      <c r="D971" s="4" t="n"/>
      <c r="E971" s="5" t="n"/>
      <c r="F971" s="4" t="n"/>
      <c r="G971" s="4" t="n"/>
      <c r="H971" s="4" t="n"/>
      <c r="I971" s="14">
        <f>IF($A971="","",DATE(YEAR($A971),MONTH($A971),1))</f>
        <v/>
      </c>
    </row>
    <row r="972">
      <c r="A972" s="12" t="n"/>
      <c r="B972" s="4" t="n"/>
      <c r="C972" s="4" t="n"/>
      <c r="D972" s="4" t="n"/>
      <c r="E972" s="5" t="n"/>
      <c r="F972" s="4" t="n"/>
      <c r="G972" s="4" t="n"/>
      <c r="H972" s="4" t="n"/>
      <c r="I972" s="14">
        <f>IF($A972="","",DATE(YEAR($A972),MONTH($A972),1))</f>
        <v/>
      </c>
    </row>
    <row r="973">
      <c r="A973" s="12" t="n"/>
      <c r="B973" s="4" t="n"/>
      <c r="C973" s="4" t="n"/>
      <c r="D973" s="4" t="n"/>
      <c r="E973" s="5" t="n"/>
      <c r="F973" s="4" t="n"/>
      <c r="G973" s="4" t="n"/>
      <c r="H973" s="4" t="n"/>
      <c r="I973" s="14">
        <f>IF($A973="","",DATE(YEAR($A973),MONTH($A973),1))</f>
        <v/>
      </c>
    </row>
    <row r="974">
      <c r="A974" s="12" t="n"/>
      <c r="B974" s="4" t="n"/>
      <c r="C974" s="4" t="n"/>
      <c r="D974" s="4" t="n"/>
      <c r="E974" s="5" t="n"/>
      <c r="F974" s="4" t="n"/>
      <c r="G974" s="4" t="n"/>
      <c r="H974" s="4" t="n"/>
      <c r="I974" s="14">
        <f>IF($A974="","",DATE(YEAR($A974),MONTH($A974),1))</f>
        <v/>
      </c>
    </row>
    <row r="975">
      <c r="A975" s="12" t="n"/>
      <c r="B975" s="4" t="n"/>
      <c r="C975" s="4" t="n"/>
      <c r="D975" s="4" t="n"/>
      <c r="E975" s="5" t="n"/>
      <c r="F975" s="4" t="n"/>
      <c r="G975" s="4" t="n"/>
      <c r="H975" s="4" t="n"/>
      <c r="I975" s="14">
        <f>IF($A975="","",DATE(YEAR($A975),MONTH($A975),1))</f>
        <v/>
      </c>
    </row>
    <row r="976">
      <c r="A976" s="12" t="n"/>
      <c r="B976" s="4" t="n"/>
      <c r="C976" s="4" t="n"/>
      <c r="D976" s="4" t="n"/>
      <c r="E976" s="5" t="n"/>
      <c r="F976" s="4" t="n"/>
      <c r="G976" s="4" t="n"/>
      <c r="H976" s="4" t="n"/>
      <c r="I976" s="14">
        <f>IF($A976="","",DATE(YEAR($A976),MONTH($A976),1))</f>
        <v/>
      </c>
    </row>
    <row r="977">
      <c r="A977" s="12" t="n"/>
      <c r="B977" s="4" t="n"/>
      <c r="C977" s="4" t="n"/>
      <c r="D977" s="4" t="n"/>
      <c r="E977" s="5" t="n"/>
      <c r="F977" s="4" t="n"/>
      <c r="G977" s="4" t="n"/>
      <c r="H977" s="4" t="n"/>
      <c r="I977" s="14">
        <f>IF($A977="","",DATE(YEAR($A977),MONTH($A977),1))</f>
        <v/>
      </c>
    </row>
    <row r="978">
      <c r="A978" s="12" t="n"/>
      <c r="B978" s="4" t="n"/>
      <c r="C978" s="4" t="n"/>
      <c r="D978" s="4" t="n"/>
      <c r="E978" s="5" t="n"/>
      <c r="F978" s="4" t="n"/>
      <c r="G978" s="4" t="n"/>
      <c r="H978" s="4" t="n"/>
      <c r="I978" s="14">
        <f>IF($A978="","",DATE(YEAR($A978),MONTH($A978),1))</f>
        <v/>
      </c>
    </row>
    <row r="979">
      <c r="A979" s="12" t="n"/>
      <c r="B979" s="4" t="n"/>
      <c r="C979" s="4" t="n"/>
      <c r="D979" s="4" t="n"/>
      <c r="E979" s="5" t="n"/>
      <c r="F979" s="4" t="n"/>
      <c r="G979" s="4" t="n"/>
      <c r="H979" s="4" t="n"/>
      <c r="I979" s="14">
        <f>IF($A979="","",DATE(YEAR($A979),MONTH($A979),1))</f>
        <v/>
      </c>
    </row>
    <row r="980">
      <c r="A980" s="12" t="n"/>
      <c r="B980" s="4" t="n"/>
      <c r="C980" s="4" t="n"/>
      <c r="D980" s="4" t="n"/>
      <c r="E980" s="5" t="n"/>
      <c r="F980" s="4" t="n"/>
      <c r="G980" s="4" t="n"/>
      <c r="H980" s="4" t="n"/>
      <c r="I980" s="14">
        <f>IF($A980="","",DATE(YEAR($A980),MONTH($A980),1))</f>
        <v/>
      </c>
    </row>
    <row r="981">
      <c r="A981" s="12" t="n"/>
      <c r="B981" s="4" t="n"/>
      <c r="C981" s="4" t="n"/>
      <c r="D981" s="4" t="n"/>
      <c r="E981" s="5" t="n"/>
      <c r="F981" s="4" t="n"/>
      <c r="G981" s="4" t="n"/>
      <c r="H981" s="4" t="n"/>
      <c r="I981" s="14">
        <f>IF($A981="","",DATE(YEAR($A981),MONTH($A981),1))</f>
        <v/>
      </c>
    </row>
    <row r="982">
      <c r="A982" s="12" t="n"/>
      <c r="B982" s="4" t="n"/>
      <c r="C982" s="4" t="n"/>
      <c r="D982" s="4" t="n"/>
      <c r="E982" s="5" t="n"/>
      <c r="F982" s="4" t="n"/>
      <c r="G982" s="4" t="n"/>
      <c r="H982" s="4" t="n"/>
      <c r="I982" s="14">
        <f>IF($A982="","",DATE(YEAR($A982),MONTH($A982),1))</f>
        <v/>
      </c>
    </row>
    <row r="983">
      <c r="A983" s="12" t="n"/>
      <c r="B983" s="4" t="n"/>
      <c r="C983" s="4" t="n"/>
      <c r="D983" s="4" t="n"/>
      <c r="E983" s="5" t="n"/>
      <c r="F983" s="4" t="n"/>
      <c r="G983" s="4" t="n"/>
      <c r="H983" s="4" t="n"/>
      <c r="I983" s="14">
        <f>IF($A983="","",DATE(YEAR($A983),MONTH($A983),1))</f>
        <v/>
      </c>
    </row>
    <row r="984">
      <c r="A984" s="12" t="n"/>
      <c r="B984" s="4" t="n"/>
      <c r="C984" s="4" t="n"/>
      <c r="D984" s="4" t="n"/>
      <c r="E984" s="5" t="n"/>
      <c r="F984" s="4" t="n"/>
      <c r="G984" s="4" t="n"/>
      <c r="H984" s="4" t="n"/>
      <c r="I984" s="14">
        <f>IF($A984="","",DATE(YEAR($A984),MONTH($A984),1))</f>
        <v/>
      </c>
    </row>
    <row r="985">
      <c r="A985" s="12" t="n"/>
      <c r="B985" s="4" t="n"/>
      <c r="C985" s="4" t="n"/>
      <c r="D985" s="4" t="n"/>
      <c r="E985" s="5" t="n"/>
      <c r="F985" s="4" t="n"/>
      <c r="G985" s="4" t="n"/>
      <c r="H985" s="4" t="n"/>
      <c r="I985" s="14">
        <f>IF($A985="","",DATE(YEAR($A985),MONTH($A985),1))</f>
        <v/>
      </c>
    </row>
    <row r="986">
      <c r="A986" s="12" t="n"/>
      <c r="B986" s="4" t="n"/>
      <c r="C986" s="4" t="n"/>
      <c r="D986" s="4" t="n"/>
      <c r="E986" s="5" t="n"/>
      <c r="F986" s="4" t="n"/>
      <c r="G986" s="4" t="n"/>
      <c r="H986" s="4" t="n"/>
      <c r="I986" s="14">
        <f>IF($A986="","",DATE(YEAR($A986),MONTH($A986),1))</f>
        <v/>
      </c>
    </row>
    <row r="987">
      <c r="A987" s="12" t="n"/>
      <c r="B987" s="4" t="n"/>
      <c r="C987" s="4" t="n"/>
      <c r="D987" s="4" t="n"/>
      <c r="E987" s="5" t="n"/>
      <c r="F987" s="4" t="n"/>
      <c r="G987" s="4" t="n"/>
      <c r="H987" s="4" t="n"/>
      <c r="I987" s="14">
        <f>IF($A987="","",DATE(YEAR($A987),MONTH($A987),1))</f>
        <v/>
      </c>
    </row>
    <row r="988">
      <c r="A988" s="12" t="n"/>
      <c r="B988" s="4" t="n"/>
      <c r="C988" s="4" t="n"/>
      <c r="D988" s="4" t="n"/>
      <c r="E988" s="5" t="n"/>
      <c r="F988" s="4" t="n"/>
      <c r="G988" s="4" t="n"/>
      <c r="H988" s="4" t="n"/>
      <c r="I988" s="14">
        <f>IF($A988="","",DATE(YEAR($A988),MONTH($A988),1))</f>
        <v/>
      </c>
    </row>
    <row r="989">
      <c r="A989" s="12" t="n"/>
      <c r="B989" s="4" t="n"/>
      <c r="C989" s="4" t="n"/>
      <c r="D989" s="4" t="n"/>
      <c r="E989" s="5" t="n"/>
      <c r="F989" s="4" t="n"/>
      <c r="G989" s="4" t="n"/>
      <c r="H989" s="4" t="n"/>
      <c r="I989" s="14">
        <f>IF($A989="","",DATE(YEAR($A989),MONTH($A989),1))</f>
        <v/>
      </c>
    </row>
    <row r="990">
      <c r="A990" s="12" t="n"/>
      <c r="B990" s="4" t="n"/>
      <c r="C990" s="4" t="n"/>
      <c r="D990" s="4" t="n"/>
      <c r="E990" s="5" t="n"/>
      <c r="F990" s="4" t="n"/>
      <c r="G990" s="4" t="n"/>
      <c r="H990" s="4" t="n"/>
      <c r="I990" s="14">
        <f>IF($A990="","",DATE(YEAR($A990),MONTH($A990),1))</f>
        <v/>
      </c>
    </row>
    <row r="991">
      <c r="A991" s="12" t="n"/>
      <c r="B991" s="4" t="n"/>
      <c r="C991" s="4" t="n"/>
      <c r="D991" s="4" t="n"/>
      <c r="E991" s="5" t="n"/>
      <c r="F991" s="4" t="n"/>
      <c r="G991" s="4" t="n"/>
      <c r="H991" s="4" t="n"/>
      <c r="I991" s="14">
        <f>IF($A991="","",DATE(YEAR($A991),MONTH($A991),1))</f>
        <v/>
      </c>
    </row>
    <row r="992">
      <c r="A992" s="12" t="n"/>
      <c r="B992" s="4" t="n"/>
      <c r="C992" s="4" t="n"/>
      <c r="D992" s="4" t="n"/>
      <c r="E992" s="5" t="n"/>
      <c r="F992" s="4" t="n"/>
      <c r="G992" s="4" t="n"/>
      <c r="H992" s="4" t="n"/>
      <c r="I992" s="14">
        <f>IF($A992="","",DATE(YEAR($A992),MONTH($A992),1))</f>
        <v/>
      </c>
    </row>
    <row r="993">
      <c r="A993" s="12" t="n"/>
      <c r="B993" s="4" t="n"/>
      <c r="C993" s="4" t="n"/>
      <c r="D993" s="4" t="n"/>
      <c r="E993" s="5" t="n"/>
      <c r="F993" s="4" t="n"/>
      <c r="G993" s="4" t="n"/>
      <c r="H993" s="4" t="n"/>
      <c r="I993" s="14">
        <f>IF($A993="","",DATE(YEAR($A993),MONTH($A993),1))</f>
        <v/>
      </c>
    </row>
    <row r="994">
      <c r="A994" s="12" t="n"/>
      <c r="B994" s="4" t="n"/>
      <c r="C994" s="4" t="n"/>
      <c r="D994" s="4" t="n"/>
      <c r="E994" s="5" t="n"/>
      <c r="F994" s="4" t="n"/>
      <c r="G994" s="4" t="n"/>
      <c r="H994" s="4" t="n"/>
      <c r="I994" s="14">
        <f>IF($A994="","",DATE(YEAR($A994),MONTH($A994),1))</f>
        <v/>
      </c>
    </row>
    <row r="995">
      <c r="A995" s="12" t="n"/>
      <c r="B995" s="4" t="n"/>
      <c r="C995" s="4" t="n"/>
      <c r="D995" s="4" t="n"/>
      <c r="E995" s="5" t="n"/>
      <c r="F995" s="4" t="n"/>
      <c r="G995" s="4" t="n"/>
      <c r="H995" s="4" t="n"/>
      <c r="I995" s="14">
        <f>IF($A995="","",DATE(YEAR($A995),MONTH($A995),1))</f>
        <v/>
      </c>
    </row>
    <row r="996">
      <c r="A996" s="12" t="n"/>
      <c r="B996" s="4" t="n"/>
      <c r="C996" s="4" t="n"/>
      <c r="D996" s="4" t="n"/>
      <c r="E996" s="5" t="n"/>
      <c r="F996" s="4" t="n"/>
      <c r="G996" s="4" t="n"/>
      <c r="H996" s="4" t="n"/>
      <c r="I996" s="14">
        <f>IF($A996="","",DATE(YEAR($A996),MONTH($A996),1))</f>
        <v/>
      </c>
    </row>
    <row r="997">
      <c r="A997" s="12" t="n"/>
      <c r="B997" s="4" t="n"/>
      <c r="C997" s="4" t="n"/>
      <c r="D997" s="4" t="n"/>
      <c r="E997" s="5" t="n"/>
      <c r="F997" s="4" t="n"/>
      <c r="G997" s="4" t="n"/>
      <c r="H997" s="4" t="n"/>
      <c r="I997" s="14">
        <f>IF($A997="","",DATE(YEAR($A997),MONTH($A997),1))</f>
        <v/>
      </c>
    </row>
    <row r="998">
      <c r="A998" s="12" t="n"/>
      <c r="B998" s="4" t="n"/>
      <c r="C998" s="4" t="n"/>
      <c r="D998" s="4" t="n"/>
      <c r="E998" s="5" t="n"/>
      <c r="F998" s="4" t="n"/>
      <c r="G998" s="4" t="n"/>
      <c r="H998" s="4" t="n"/>
      <c r="I998" s="14">
        <f>IF($A998="","",DATE(YEAR($A998),MONTH($A998),1))</f>
        <v/>
      </c>
    </row>
    <row r="999">
      <c r="A999" s="12" t="n"/>
      <c r="B999" s="4" t="n"/>
      <c r="C999" s="4" t="n"/>
      <c r="D999" s="4" t="n"/>
      <c r="E999" s="5" t="n"/>
      <c r="F999" s="4" t="n"/>
      <c r="G999" s="4" t="n"/>
      <c r="H999" s="4" t="n"/>
      <c r="I999" s="14">
        <f>IF($A999="","",DATE(YEAR($A999),MONTH($A999),1))</f>
        <v/>
      </c>
    </row>
    <row r="1000">
      <c r="A1000" s="12" t="n"/>
      <c r="B1000" s="4" t="n"/>
      <c r="C1000" s="4" t="n"/>
      <c r="D1000" s="4" t="n"/>
      <c r="E1000" s="5" t="n"/>
      <c r="F1000" s="4" t="n"/>
      <c r="G1000" s="4" t="n"/>
      <c r="H1000" s="4" t="n"/>
      <c r="I1000" s="14">
        <f>IF($A1000="","",DATE(YEAR($A1000),MONTH($A1000),1))</f>
        <v/>
      </c>
    </row>
    <row r="1001">
      <c r="A1001" s="12" t="n"/>
      <c r="B1001" s="4" t="n"/>
      <c r="C1001" s="4" t="n"/>
      <c r="D1001" s="4" t="n"/>
      <c r="E1001" s="5" t="n"/>
      <c r="F1001" s="4" t="n"/>
      <c r="G1001" s="4" t="n"/>
      <c r="H1001" s="4" t="n"/>
      <c r="I1001" s="14">
        <f>IF($A1001="","",DATE(YEAR($A1001),MONTH($A1001),1))</f>
        <v/>
      </c>
    </row>
    <row r="1002">
      <c r="A1002" s="12" t="n"/>
      <c r="B1002" s="4" t="n"/>
      <c r="C1002" s="4" t="n"/>
      <c r="D1002" s="4" t="n"/>
      <c r="E1002" s="5" t="n"/>
      <c r="F1002" s="4" t="n"/>
      <c r="G1002" s="4" t="n"/>
      <c r="H1002" s="4" t="n"/>
      <c r="I1002" s="14">
        <f>IF($A1002="","",DATE(YEAR($A1002),MONTH($A1002),1))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I1"/>
  </mergeCells>
  <conditionalFormatting sqref="G3:G1002">
    <cfRule type="expression" priority="1" dxfId="1">
      <formula>G3="No"</formula>
    </cfRule>
  </conditionalFormatting>
  <dataValidations count="5">
    <dataValidation sqref="B3:B1002" showDropDown="0" showInputMessage="0" showErrorMessage="0" allowBlank="1" errorTitle="Not in the list" error="Pick from the list." type="list">
      <formula1>=Branches</formula1>
    </dataValidation>
    <dataValidation sqref="C3:C1002" showDropDown="0" showInputMessage="0" showErrorMessage="0" allowBlank="1" errorTitle="Not in the list" error="Pick from the list." type="list">
      <formula1>=Shifts</formula1>
    </dataValidation>
    <dataValidation sqref="D3:D1002" showDropDown="0" showInputMessage="0" showErrorMessage="0" allowBlank="1" errorTitle="Not in the list" error="Pick from the list." type="list">
      <formula1>=ExpenseTypes</formula1>
    </dataValidation>
    <dataValidation sqref="F3:F1002" showDropDown="0" showInputMessage="0" showErrorMessage="0" allowBlank="1" errorTitle="Not in the list" error="Pick from the list." type="list">
      <formula1>=Staff</formula1>
    </dataValidation>
    <dataValidation sqref="G3:G1002" showDropDown="0" showInputMessage="0" showErrorMessage="0" allowBlank="1" errorTitle="Not in the list" error="Pick from the list." type="list">
      <formula1>=YesNo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E21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4" customWidth="1" min="3" max="3"/>
    <col width="22" customWidth="1" min="4" max="4"/>
    <col width="18" customWidth="1" min="5" max="5"/>
  </cols>
  <sheetData>
    <row r="1">
      <c r="A1" s="15">
        <f>'Settings'!B3</f>
        <v/>
      </c>
    </row>
    <row r="2">
      <c r="A2" s="16" t="inlineStr">
        <is>
          <t>Shift closing slip</t>
        </is>
      </c>
    </row>
    <row r="4">
      <c r="A4" s="3" t="inlineStr">
        <is>
          <t>Date</t>
        </is>
      </c>
      <c r="B4" s="12" t="n">
        <v>46295</v>
      </c>
      <c r="D4" s="3" t="inlineStr">
        <is>
          <t>Row on the closing sheet</t>
        </is>
      </c>
      <c r="E4" s="17">
        <f>IFERROR(MATCH($B$4&amp;"|"&amp;$B$5&amp;"|"&amp;$B$6,'Daily closing'!$W$3:$W$1002,0),"")</f>
        <v/>
      </c>
    </row>
    <row r="5">
      <c r="A5" s="3" t="inlineStr">
        <is>
          <t>Branch</t>
        </is>
      </c>
      <c r="B5" s="4" t="inlineStr">
        <is>
          <t>Main branch</t>
        </is>
      </c>
      <c r="D5" s="3" t="inlineStr">
        <is>
          <t>Currency</t>
        </is>
      </c>
      <c r="E5" s="7">
        <f>'Settings'!$B$4</f>
        <v/>
      </c>
    </row>
    <row r="6">
      <c r="A6" s="3" t="inlineStr">
        <is>
          <t>Shift</t>
        </is>
      </c>
      <c r="B6" s="4" t="inlineStr">
        <is>
          <t>Evening</t>
        </is>
      </c>
      <c r="D6" s="18">
        <f>IF($E$4="","No closing for this date and shift","")</f>
        <v/>
      </c>
    </row>
    <row r="8">
      <c r="A8" s="3" t="inlineStr">
        <is>
          <t>Opened by</t>
        </is>
      </c>
      <c r="B8" s="7">
        <f>IF($E$4="","",INDEX('Daily closing'!$D$3:$D$1002,$E$4))</f>
        <v/>
      </c>
      <c r="D8" s="3" t="inlineStr">
        <is>
          <t>Petty expenses</t>
        </is>
      </c>
      <c r="E8" s="13">
        <f>IF($E$4="","",INDEX('Daily closing'!$M$3:$M$1002,$E$4))</f>
        <v/>
      </c>
    </row>
    <row r="9">
      <c r="A9" s="3" t="inlineStr">
        <is>
          <t>Closed by</t>
        </is>
      </c>
      <c r="B9" s="7">
        <f>IF($E$4="","",INDEX('Daily closing'!$E$3:$E$1002,$E$4))</f>
        <v/>
      </c>
      <c r="D9" s="3" t="inlineStr">
        <is>
          <t>Expected cash</t>
        </is>
      </c>
      <c r="E9" s="13">
        <f>IF($E$4="","",INDEX('Daily closing'!$N$3:$N$1002,$E$4))</f>
        <v/>
      </c>
    </row>
    <row r="10">
      <c r="A10" s="3" t="inlineStr">
        <is>
          <t>Opening float</t>
        </is>
      </c>
      <c r="B10" s="13">
        <f>IF($E$4="","",INDEX('Daily closing'!$F$3:$F$1002,$E$4))</f>
        <v/>
      </c>
      <c r="D10" s="3" t="inlineStr">
        <is>
          <t>Counted cash</t>
        </is>
      </c>
      <c r="E10" s="13">
        <f>IF($E$4="","",INDEX('Daily closing'!$O$3:$O$1002,$E$4))</f>
        <v/>
      </c>
    </row>
    <row r="11">
      <c r="A11" s="3" t="inlineStr">
        <is>
          <t>Invoiced total</t>
        </is>
      </c>
      <c r="B11" s="13">
        <f>IF($E$4="","",INDEX('Daily closing'!$G$3:$G$1002,$E$4))</f>
        <v/>
      </c>
      <c r="D11" s="3" t="inlineStr">
        <is>
          <t>Difference</t>
        </is>
      </c>
      <c r="E11" s="19">
        <f>IF($E$4="","",INDEX('Daily closing'!$P$3:$P$1002,$E$4))</f>
        <v/>
      </c>
    </row>
    <row r="12">
      <c r="A12" s="3" t="inlineStr">
        <is>
          <t>Cash</t>
        </is>
      </c>
      <c r="B12" s="13">
        <f>IF($E$4="","",INDEX('Daily closing'!$H$3:$H$1002,$E$4))</f>
        <v/>
      </c>
      <c r="D12" s="3" t="inlineStr">
        <is>
          <t>Reason</t>
        </is>
      </c>
      <c r="E12" s="7">
        <f>IF($E$4="","",INDEX('Daily closing'!$Q$3:$Q$1002,$E$4))</f>
        <v/>
      </c>
    </row>
    <row r="13">
      <c r="A13" s="3" t="inlineStr">
        <is>
          <t>Card</t>
        </is>
      </c>
      <c r="B13" s="13">
        <f>IF($E$4="","",INDEX('Daily closing'!$I$3:$I$1002,$E$4))</f>
        <v/>
      </c>
      <c r="D13" s="3" t="inlineStr">
        <is>
          <t>Deposited</t>
        </is>
      </c>
      <c r="E13" s="13">
        <f>IF($E$4="","",INDEX('Daily closing'!$R$3:$R$1002,$E$4))</f>
        <v/>
      </c>
    </row>
    <row r="14">
      <c r="A14" s="3" t="inlineStr">
        <is>
          <t>Transfer</t>
        </is>
      </c>
      <c r="B14" s="13">
        <f>IF($E$4="","",INDEX('Daily closing'!$J$3:$J$1002,$E$4))</f>
        <v/>
      </c>
      <c r="D14" s="3" t="inlineStr">
        <is>
          <t>Deposit reference</t>
        </is>
      </c>
      <c r="E14" s="7">
        <f>IF($E$4="","",INDEX('Daily closing'!$S$3:$S$1002,$E$4))</f>
        <v/>
      </c>
    </row>
    <row r="15">
      <c r="A15" s="3" t="inlineStr">
        <is>
          <t>Payment links</t>
        </is>
      </c>
      <c r="B15" s="13">
        <f>IF($E$4="","",INDEX('Daily closing'!$K$3:$K$1002,$E$4))</f>
        <v/>
      </c>
      <c r="D15" s="3" t="inlineStr">
        <is>
          <t>Status</t>
        </is>
      </c>
      <c r="E15" s="7">
        <f>IF($E$4="","",INDEX('Daily closing'!$T$3:$T$1002,$E$4))</f>
        <v/>
      </c>
    </row>
    <row r="16">
      <c r="A16" s="3" t="inlineStr">
        <is>
          <t>Insurance pending</t>
        </is>
      </c>
      <c r="B16" s="13">
        <f>IF($E$4="","",INDEX('Daily closing'!$L$3:$L$1002,$E$4))</f>
        <v/>
      </c>
    </row>
    <row r="19">
      <c r="A19" s="10" t="inlineStr">
        <is>
          <t>Closed by (signature): ....................</t>
        </is>
      </c>
      <c r="D19" s="10" t="inlineStr">
        <is>
          <t>Reviewed by (signature): ....................</t>
        </is>
      </c>
    </row>
    <row r="21">
      <c r="A21" s="10" t="inlineStr">
        <is>
          <t>Date: ....................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E11">
    <cfRule type="expression" priority="1" dxfId="0">
      <formula>AND(ISNUMBER(E11),E11&lt;0)</formula>
    </cfRule>
  </conditionalFormatting>
  <dataValidations count="2">
    <dataValidation sqref="B5" showDropDown="0" showInputMessage="0" showErrorMessage="0" allowBlank="1" errorTitle="Not in the list" error="Pick from the list." type="list">
      <formula1>=Branches</formula1>
    </dataValidation>
    <dataValidation sqref="B6" showDropDown="0" showInputMessage="0" showErrorMessage="0" allowBlank="1" errorTitle="Not in the list" error="Pick from the list." type="list">
      <formula1>=Shifts</formula1>
    </dataValidation>
  </dataValidations>
  <pageMargins left="0.75" right="0.75" top="1" bottom="1" header="0.5" footer="0.5"/>
  <pageSetup orientation="landscape" paperSize="11" fitToHeight="0" fitToWidth="1"/>
</worksheet>
</file>

<file path=xl/worksheets/sheet6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H31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5" customWidth="1" min="3" max="3"/>
    <col width="15" customWidth="1" min="4" max="4"/>
    <col width="15" customWidth="1" min="5" max="5"/>
    <col width="3" customWidth="1" min="6" max="6"/>
    <col width="22" customWidth="1" min="7" max="7"/>
    <col width="14" customWidth="1" min="8" max="8"/>
  </cols>
  <sheetData>
    <row r="1">
      <c r="A1" s="15">
        <f>'Settings'!B3</f>
        <v/>
      </c>
    </row>
    <row r="2">
      <c r="A2" s="16" t="inlineStr">
        <is>
          <t>Monthly summary</t>
        </is>
      </c>
    </row>
    <row r="4">
      <c r="A4" s="3" t="inlineStr">
        <is>
          <t>Month (any day in it)</t>
        </is>
      </c>
      <c r="B4" s="20" t="n">
        <v>46266</v>
      </c>
      <c r="D4" s="3" t="inlineStr">
        <is>
          <t>Currency</t>
        </is>
      </c>
      <c r="E4" s="7">
        <f>'Settings'!$B$4</f>
        <v/>
      </c>
    </row>
    <row r="5">
      <c r="A5" s="3" t="inlineStr">
        <is>
          <t>Branch (empty = all)</t>
        </is>
      </c>
      <c r="B5" s="4" t="inlineStr">
        <is>
          <t>Main branch</t>
        </is>
      </c>
    </row>
    <row r="7">
      <c r="A7" s="9" t="inlineStr">
        <is>
          <t>Differences by shift</t>
        </is>
      </c>
      <c r="G7" s="9" t="inlineStr">
        <is>
          <t>Collected by payment method</t>
        </is>
      </c>
    </row>
    <row r="8" ht="32" customHeight="1">
      <c r="A8" s="6" t="inlineStr">
        <is>
          <t>Shift</t>
        </is>
      </c>
      <c r="B8" s="6" t="inlineStr">
        <is>
          <t>Closings</t>
        </is>
      </c>
      <c r="C8" s="6" t="inlineStr">
        <is>
          <t>Total difference</t>
        </is>
      </c>
      <c r="D8" s="6" t="inlineStr">
        <is>
          <t>Shifts with a difference</t>
        </is>
      </c>
      <c r="E8" s="6" t="inlineStr">
        <is>
          <t>Average difference</t>
        </is>
      </c>
      <c r="G8" s="6" t="inlineStr">
        <is>
          <t>Line</t>
        </is>
      </c>
      <c r="H8" s="6" t="inlineStr">
        <is>
          <t>Amount</t>
        </is>
      </c>
    </row>
    <row r="9">
      <c r="A9" s="7">
        <f>IF(INDEX('Settings'!$B$10:$B$29,1)="","",INDEX('Settings'!$B$10:$B$29,1))</f>
        <v/>
      </c>
      <c r="B9" s="17">
        <f>IF($A9="","",COUNTIFS('Daily closing'!$V$3:$V$1002,DATE(YEAR($B$4),MONTH($B$4),1),'Daily closing'!$B$3:$B$1002,IF($B$5="","*",$B$5),'Daily closing'!$C$3:$C$1002,$A9,'Daily closing'!$O$3:$O$1002,"&gt;=0"))</f>
        <v/>
      </c>
      <c r="C9" s="13">
        <f>IF($A9="","",SUMIFS('Daily closing'!$P$3:$P$1002,'Daily closing'!$V$3:$V$1002,DATE(YEAR($B$4),MONTH($B$4),1),'Daily closing'!$B$3:$B$1002,IF($B$5="","*",$B$5),'Daily closing'!$C$3:$C$1002,$A9))</f>
        <v/>
      </c>
      <c r="D9" s="17">
        <f>IF($A9="","",COUNTIFS('Daily closing'!$V$3:$V$1002,DATE(YEAR($B$4),MONTH($B$4),1),'Daily closing'!$B$3:$B$1002,IF($B$5="","*",$B$5),'Daily closing'!$C$3:$C$1002,$A9,'Daily closing'!$P$3:$P$1002,"&lt;&gt;0",'Daily closing'!$O$3:$O$1002,"&gt;=0"))</f>
        <v/>
      </c>
      <c r="E9" s="13">
        <f>IF($A9="","",IFERROR(C9/B9,0))</f>
        <v/>
      </c>
      <c r="G9" s="7" t="inlineStr">
        <is>
          <t>Cash</t>
        </is>
      </c>
      <c r="H9" s="13">
        <f>SUMIFS('Daily closing'!$H$3:$H$1002,'Daily closing'!$V$3:$V$1002,DATE(YEAR($B$4),MONTH($B$4),1),'Daily closing'!$B$3:$B$1002,IF($B$5="","*",$B$5))</f>
        <v/>
      </c>
    </row>
    <row r="10">
      <c r="A10" s="7">
        <f>IF(INDEX('Settings'!$B$10:$B$29,2)="","",INDEX('Settings'!$B$10:$B$29,2))</f>
        <v/>
      </c>
      <c r="B10" s="17">
        <f>IF($A10="","",COUNTIFS('Daily closing'!$V$3:$V$1002,DATE(YEAR($B$4),MONTH($B$4),1),'Daily closing'!$B$3:$B$1002,IF($B$5="","*",$B$5),'Daily closing'!$C$3:$C$1002,$A10,'Daily closing'!$O$3:$O$1002,"&gt;=0"))</f>
        <v/>
      </c>
      <c r="C10" s="13">
        <f>IF($A10="","",SUMIFS('Daily closing'!$P$3:$P$1002,'Daily closing'!$V$3:$V$1002,DATE(YEAR($B$4),MONTH($B$4),1),'Daily closing'!$B$3:$B$1002,IF($B$5="","*",$B$5),'Daily closing'!$C$3:$C$1002,$A10))</f>
        <v/>
      </c>
      <c r="D10" s="17">
        <f>IF($A10="","",COUNTIFS('Daily closing'!$V$3:$V$1002,DATE(YEAR($B$4),MONTH($B$4),1),'Daily closing'!$B$3:$B$1002,IF($B$5="","*",$B$5),'Daily closing'!$C$3:$C$1002,$A10,'Daily closing'!$P$3:$P$1002,"&lt;&gt;0",'Daily closing'!$O$3:$O$1002,"&gt;=0"))</f>
        <v/>
      </c>
      <c r="E10" s="13">
        <f>IF($A10="","",IFERROR(C10/B10,0))</f>
        <v/>
      </c>
      <c r="G10" s="7" t="inlineStr">
        <is>
          <t>Card</t>
        </is>
      </c>
      <c r="H10" s="13">
        <f>SUMIFS('Daily closing'!$I$3:$I$1002,'Daily closing'!$V$3:$V$1002,DATE(YEAR($B$4),MONTH($B$4),1),'Daily closing'!$B$3:$B$1002,IF($B$5="","*",$B$5))</f>
        <v/>
      </c>
    </row>
    <row r="11">
      <c r="A11" s="7">
        <f>IF(INDEX('Settings'!$B$10:$B$29,3)="","",INDEX('Settings'!$B$10:$B$29,3))</f>
        <v/>
      </c>
      <c r="B11" s="17">
        <f>IF($A11="","",COUNTIFS('Daily closing'!$V$3:$V$1002,DATE(YEAR($B$4),MONTH($B$4),1),'Daily closing'!$B$3:$B$1002,IF($B$5="","*",$B$5),'Daily closing'!$C$3:$C$1002,$A11,'Daily closing'!$O$3:$O$1002,"&gt;=0"))</f>
        <v/>
      </c>
      <c r="C11" s="13">
        <f>IF($A11="","",SUMIFS('Daily closing'!$P$3:$P$1002,'Daily closing'!$V$3:$V$1002,DATE(YEAR($B$4),MONTH($B$4),1),'Daily closing'!$B$3:$B$1002,IF($B$5="","*",$B$5),'Daily closing'!$C$3:$C$1002,$A11))</f>
        <v/>
      </c>
      <c r="D11" s="17">
        <f>IF($A11="","",COUNTIFS('Daily closing'!$V$3:$V$1002,DATE(YEAR($B$4),MONTH($B$4),1),'Daily closing'!$B$3:$B$1002,IF($B$5="","*",$B$5),'Daily closing'!$C$3:$C$1002,$A11,'Daily closing'!$P$3:$P$1002,"&lt;&gt;0",'Daily closing'!$O$3:$O$1002,"&gt;=0"))</f>
        <v/>
      </c>
      <c r="E11" s="13">
        <f>IF($A11="","",IFERROR(C11/B11,0))</f>
        <v/>
      </c>
      <c r="G11" s="7" t="inlineStr">
        <is>
          <t>Transfer</t>
        </is>
      </c>
      <c r="H11" s="13">
        <f>SUMIFS('Daily closing'!$J$3:$J$1002,'Daily closing'!$V$3:$V$1002,DATE(YEAR($B$4),MONTH($B$4),1),'Daily closing'!$B$3:$B$1002,IF($B$5="","*",$B$5))</f>
        <v/>
      </c>
    </row>
    <row r="12">
      <c r="A12" s="7">
        <f>IF(INDEX('Settings'!$B$10:$B$29,4)="","",INDEX('Settings'!$B$10:$B$29,4))</f>
        <v/>
      </c>
      <c r="B12" s="17">
        <f>IF($A12="","",COUNTIFS('Daily closing'!$V$3:$V$1002,DATE(YEAR($B$4),MONTH($B$4),1),'Daily closing'!$B$3:$B$1002,IF($B$5="","*",$B$5),'Daily closing'!$C$3:$C$1002,$A12,'Daily closing'!$O$3:$O$1002,"&gt;=0"))</f>
        <v/>
      </c>
      <c r="C12" s="13">
        <f>IF($A12="","",SUMIFS('Daily closing'!$P$3:$P$1002,'Daily closing'!$V$3:$V$1002,DATE(YEAR($B$4),MONTH($B$4),1),'Daily closing'!$B$3:$B$1002,IF($B$5="","*",$B$5),'Daily closing'!$C$3:$C$1002,$A12))</f>
        <v/>
      </c>
      <c r="D12" s="17">
        <f>IF($A12="","",COUNTIFS('Daily closing'!$V$3:$V$1002,DATE(YEAR($B$4),MONTH($B$4),1),'Daily closing'!$B$3:$B$1002,IF($B$5="","*",$B$5),'Daily closing'!$C$3:$C$1002,$A12,'Daily closing'!$P$3:$P$1002,"&lt;&gt;0",'Daily closing'!$O$3:$O$1002,"&gt;=0"))</f>
        <v/>
      </c>
      <c r="E12" s="13">
        <f>IF($A12="","",IFERROR(C12/B12,0))</f>
        <v/>
      </c>
      <c r="G12" s="7" t="inlineStr">
        <is>
          <t>Payment link</t>
        </is>
      </c>
      <c r="H12" s="13">
        <f>SUMIFS('Daily closing'!$K$3:$K$1002,'Daily closing'!$V$3:$V$1002,DATE(YEAR($B$4),MONTH($B$4),1),'Daily closing'!$B$3:$B$1002,IF($B$5="","*",$B$5))</f>
        <v/>
      </c>
    </row>
    <row r="13">
      <c r="G13" s="3" t="inlineStr">
        <is>
          <t>Collected the same day</t>
        </is>
      </c>
      <c r="H13" s="19">
        <f>SUMIFS('Daily closing'!$U$3:$U$1002,'Daily closing'!$V$3:$V$1002,DATE(YEAR($B$4),MONTH($B$4),1),'Daily closing'!$B$3:$B$1002,IF($B$5="","*",$B$5))</f>
        <v/>
      </c>
    </row>
    <row r="14">
      <c r="A14" s="9" t="inlineStr">
        <is>
          <t>Differences by who closed</t>
        </is>
      </c>
      <c r="G14" s="7" t="inlineStr">
        <is>
          <t>Insurance (pending)</t>
        </is>
      </c>
      <c r="H14" s="13">
        <f>SUMIFS('Daily closing'!$L$3:$L$1002,'Daily closing'!$V$3:$V$1002,DATE(YEAR($B$4),MONTH($B$4),1),'Daily closing'!$B$3:$B$1002,IF($B$5="","*",$B$5))</f>
        <v/>
      </c>
    </row>
    <row r="15" ht="32" customHeight="1">
      <c r="A15" s="6" t="inlineStr">
        <is>
          <t>Staff member</t>
        </is>
      </c>
      <c r="B15" s="6" t="inlineStr">
        <is>
          <t>Closings</t>
        </is>
      </c>
      <c r="C15" s="6" t="inlineStr">
        <is>
          <t>Total difference</t>
        </is>
      </c>
      <c r="D15" s="6" t="inlineStr">
        <is>
          <t>Shifts short</t>
        </is>
      </c>
      <c r="E15" s="6" t="inlineStr">
        <is>
          <t>With no reason written</t>
        </is>
      </c>
      <c r="G15" s="3" t="inlineStr">
        <is>
          <t>Invoiced total</t>
        </is>
      </c>
      <c r="H15" s="19">
        <f>SUMIFS('Daily closing'!$G$3:$G$1002,'Daily closing'!$V$3:$V$1002,DATE(YEAR($B$4),MONTH($B$4),1),'Daily closing'!$B$3:$B$1002,IF($B$5="","*",$B$5))</f>
        <v/>
      </c>
    </row>
    <row r="16">
      <c r="A16" s="7">
        <f>IF(INDEX(Staff,1)="","",INDEX(Staff,1))</f>
        <v/>
      </c>
      <c r="B16" s="17">
        <f>IF($A16="","",COUNTIFS('Daily closing'!$V$3:$V$1002,DATE(YEAR($B$4),MONTH($B$4),1),'Daily closing'!$B$3:$B$1002,IF($B$5="","*",$B$5),'Daily closing'!$E$3:$E$1002,$A16,'Daily closing'!$O$3:$O$1002,"&gt;=0"))</f>
        <v/>
      </c>
      <c r="C16" s="13">
        <f>IF($A16="","",SUMIFS('Daily closing'!$P$3:$P$1002,'Daily closing'!$V$3:$V$1002,DATE(YEAR($B$4),MONTH($B$4),1),'Daily closing'!$B$3:$B$1002,IF($B$5="","*",$B$5),'Daily closing'!$E$3:$E$1002,$A16))</f>
        <v/>
      </c>
      <c r="D16" s="17">
        <f>IF($A16="","",COUNTIFS('Daily closing'!$V$3:$V$1002,DATE(YEAR($B$4),MONTH($B$4),1),'Daily closing'!$B$3:$B$1002,IF($B$5="","*",$B$5),'Daily closing'!$E$3:$E$1002,$A16,'Daily closing'!$P$3:$P$1002,"&lt;0"))</f>
        <v/>
      </c>
      <c r="E16" s="17">
        <f>IF($A16="","",COUNTIFS('Daily closing'!$V$3:$V$1002,DATE(YEAR($B$4),MONTH($B$4),1),'Daily closing'!$B$3:$B$1002,IF($B$5="","*",$B$5),'Daily closing'!$E$3:$E$1002,$A16,'Daily closing'!$T$3:$T$1002,"Reason needed"))</f>
        <v/>
      </c>
      <c r="G16" s="3" t="inlineStr">
        <is>
          <t>Same-day collection rate</t>
        </is>
      </c>
      <c r="H16" s="21">
        <f>IFERROR(H13/H15,"")</f>
        <v/>
      </c>
    </row>
    <row r="17">
      <c r="A17" s="7">
        <f>IF(INDEX(Staff,2)="","",INDEX(Staff,2))</f>
        <v/>
      </c>
      <c r="B17" s="17">
        <f>IF($A17="","",COUNTIFS('Daily closing'!$V$3:$V$1002,DATE(YEAR($B$4),MONTH($B$4),1),'Daily closing'!$B$3:$B$1002,IF($B$5="","*",$B$5),'Daily closing'!$E$3:$E$1002,$A17,'Daily closing'!$O$3:$O$1002,"&gt;=0"))</f>
        <v/>
      </c>
      <c r="C17" s="13">
        <f>IF($A17="","",SUMIFS('Daily closing'!$P$3:$P$1002,'Daily closing'!$V$3:$V$1002,DATE(YEAR($B$4),MONTH($B$4),1),'Daily closing'!$B$3:$B$1002,IF($B$5="","*",$B$5),'Daily closing'!$E$3:$E$1002,$A17))</f>
        <v/>
      </c>
      <c r="D17" s="17">
        <f>IF($A17="","",COUNTIFS('Daily closing'!$V$3:$V$1002,DATE(YEAR($B$4),MONTH($B$4),1),'Daily closing'!$B$3:$B$1002,IF($B$5="","*",$B$5),'Daily closing'!$E$3:$E$1002,$A17,'Daily closing'!$P$3:$P$1002,"&lt;0"))</f>
        <v/>
      </c>
      <c r="E17" s="17">
        <f>IF($A17="","",COUNTIFS('Daily closing'!$V$3:$V$1002,DATE(YEAR($B$4),MONTH($B$4),1),'Daily closing'!$B$3:$B$1002,IF($B$5="","*",$B$5),'Daily closing'!$E$3:$E$1002,$A17,'Daily closing'!$T$3:$T$1002,"Reason needed"))</f>
        <v/>
      </c>
      <c r="G17" s="2" t="inlineStr">
        <is>
          <t>Collected = cash + card + transfer + payment links.</t>
        </is>
      </c>
    </row>
    <row r="18">
      <c r="A18" s="7">
        <f>IF(INDEX(Staff,3)="","",INDEX(Staff,3))</f>
        <v/>
      </c>
      <c r="B18" s="17">
        <f>IF($A18="","",COUNTIFS('Daily closing'!$V$3:$V$1002,DATE(YEAR($B$4),MONTH($B$4),1),'Daily closing'!$B$3:$B$1002,IF($B$5="","*",$B$5),'Daily closing'!$E$3:$E$1002,$A18,'Daily closing'!$O$3:$O$1002,"&gt;=0"))</f>
        <v/>
      </c>
      <c r="C18" s="13">
        <f>IF($A18="","",SUMIFS('Daily closing'!$P$3:$P$1002,'Daily closing'!$V$3:$V$1002,DATE(YEAR($B$4),MONTH($B$4),1),'Daily closing'!$B$3:$B$1002,IF($B$5="","*",$B$5),'Daily closing'!$E$3:$E$1002,$A18))</f>
        <v/>
      </c>
      <c r="D18" s="17">
        <f>IF($A18="","",COUNTIFS('Daily closing'!$V$3:$V$1002,DATE(YEAR($B$4),MONTH($B$4),1),'Daily closing'!$B$3:$B$1002,IF($B$5="","*",$B$5),'Daily closing'!$E$3:$E$1002,$A18,'Daily closing'!$P$3:$P$1002,"&lt;0"))</f>
        <v/>
      </c>
      <c r="E18" s="17">
        <f>IF($A18="","",COUNTIFS('Daily closing'!$V$3:$V$1002,DATE(YEAR($B$4),MONTH($B$4),1),'Daily closing'!$B$3:$B$1002,IF($B$5="","*",$B$5),'Daily closing'!$E$3:$E$1002,$A18,'Daily closing'!$T$3:$T$1002,"Reason needed"))</f>
        <v/>
      </c>
    </row>
    <row r="19">
      <c r="A19" s="7">
        <f>IF(INDEX(Staff,4)="","",INDEX(Staff,4))</f>
        <v/>
      </c>
      <c r="B19" s="17">
        <f>IF($A19="","",COUNTIFS('Daily closing'!$V$3:$V$1002,DATE(YEAR($B$4),MONTH($B$4),1),'Daily closing'!$B$3:$B$1002,IF($B$5="","*",$B$5),'Daily closing'!$E$3:$E$1002,$A19,'Daily closing'!$O$3:$O$1002,"&gt;=0"))</f>
        <v/>
      </c>
      <c r="C19" s="13">
        <f>IF($A19="","",SUMIFS('Daily closing'!$P$3:$P$1002,'Daily closing'!$V$3:$V$1002,DATE(YEAR($B$4),MONTH($B$4),1),'Daily closing'!$B$3:$B$1002,IF($B$5="","*",$B$5),'Daily closing'!$E$3:$E$1002,$A19))</f>
        <v/>
      </c>
      <c r="D19" s="17">
        <f>IF($A19="","",COUNTIFS('Daily closing'!$V$3:$V$1002,DATE(YEAR($B$4),MONTH($B$4),1),'Daily closing'!$B$3:$B$1002,IF($B$5="","*",$B$5),'Daily closing'!$E$3:$E$1002,$A19,'Daily closing'!$P$3:$P$1002,"&lt;0"))</f>
        <v/>
      </c>
      <c r="E19" s="17">
        <f>IF($A19="","",COUNTIFS('Daily closing'!$V$3:$V$1002,DATE(YEAR($B$4),MONTH($B$4),1),'Daily closing'!$B$3:$B$1002,IF($B$5="","*",$B$5),'Daily closing'!$E$3:$E$1002,$A19,'Daily closing'!$T$3:$T$1002,"Reason needed"))</f>
        <v/>
      </c>
      <c r="G19" s="9" t="inlineStr">
        <is>
          <t>Petty expenses by type</t>
        </is>
      </c>
    </row>
    <row r="20" ht="32" customHeight="1">
      <c r="A20" s="7">
        <f>IF(INDEX(Staff,5)="","",INDEX(Staff,5))</f>
        <v/>
      </c>
      <c r="B20" s="17">
        <f>IF($A20="","",COUNTIFS('Daily closing'!$V$3:$V$1002,DATE(YEAR($B$4),MONTH($B$4),1),'Daily closing'!$B$3:$B$1002,IF($B$5="","*",$B$5),'Daily closing'!$E$3:$E$1002,$A20,'Daily closing'!$O$3:$O$1002,"&gt;=0"))</f>
        <v/>
      </c>
      <c r="C20" s="13">
        <f>IF($A20="","",SUMIFS('Daily closing'!$P$3:$P$1002,'Daily closing'!$V$3:$V$1002,DATE(YEAR($B$4),MONTH($B$4),1),'Daily closing'!$B$3:$B$1002,IF($B$5="","*",$B$5),'Daily closing'!$E$3:$E$1002,$A20))</f>
        <v/>
      </c>
      <c r="D20" s="17">
        <f>IF($A20="","",COUNTIFS('Daily closing'!$V$3:$V$1002,DATE(YEAR($B$4),MONTH($B$4),1),'Daily closing'!$B$3:$B$1002,IF($B$5="","*",$B$5),'Daily closing'!$E$3:$E$1002,$A20,'Daily closing'!$P$3:$P$1002,"&lt;0"))</f>
        <v/>
      </c>
      <c r="E20" s="17">
        <f>IF($A20="","",COUNTIFS('Daily closing'!$V$3:$V$1002,DATE(YEAR($B$4),MONTH($B$4),1),'Daily closing'!$B$3:$B$1002,IF($B$5="","*",$B$5),'Daily closing'!$E$3:$E$1002,$A20,'Daily closing'!$T$3:$T$1002,"Reason needed"))</f>
        <v/>
      </c>
      <c r="G20" s="6" t="inlineStr">
        <is>
          <t>Type</t>
        </is>
      </c>
      <c r="H20" s="6" t="inlineStr">
        <is>
          <t>Amount</t>
        </is>
      </c>
    </row>
    <row r="21">
      <c r="A21" s="7">
        <f>IF(INDEX(Staff,6)="","",INDEX(Staff,6))</f>
        <v/>
      </c>
      <c r="B21" s="17">
        <f>IF($A21="","",COUNTIFS('Daily closing'!$V$3:$V$1002,DATE(YEAR($B$4),MONTH($B$4),1),'Daily closing'!$B$3:$B$1002,IF($B$5="","*",$B$5),'Daily closing'!$E$3:$E$1002,$A21,'Daily closing'!$O$3:$O$1002,"&gt;=0"))</f>
        <v/>
      </c>
      <c r="C21" s="13">
        <f>IF($A21="","",SUMIFS('Daily closing'!$P$3:$P$1002,'Daily closing'!$V$3:$V$1002,DATE(YEAR($B$4),MONTH($B$4),1),'Daily closing'!$B$3:$B$1002,IF($B$5="","*",$B$5),'Daily closing'!$E$3:$E$1002,$A21))</f>
        <v/>
      </c>
      <c r="D21" s="17">
        <f>IF($A21="","",COUNTIFS('Daily closing'!$V$3:$V$1002,DATE(YEAR($B$4),MONTH($B$4),1),'Daily closing'!$B$3:$B$1002,IF($B$5="","*",$B$5),'Daily closing'!$E$3:$E$1002,$A21,'Daily closing'!$P$3:$P$1002,"&lt;0"))</f>
        <v/>
      </c>
      <c r="E21" s="17">
        <f>IF($A21="","",COUNTIFS('Daily closing'!$V$3:$V$1002,DATE(YEAR($B$4),MONTH($B$4),1),'Daily closing'!$B$3:$B$1002,IF($B$5="","*",$B$5),'Daily closing'!$E$3:$E$1002,$A21,'Daily closing'!$T$3:$T$1002,"Reason needed"))</f>
        <v/>
      </c>
      <c r="G21" s="7">
        <f>IF(INDEX(ExpenseTypes,1)="","",INDEX(ExpenseTypes,1))</f>
        <v/>
      </c>
      <c r="H21" s="13">
        <f>IF(G21="","",SUMIFS('Petty expenses'!$E$3:$E$1002,'Petty expenses'!$I$3:$I$1002,DATE(YEAR($B$4),MONTH($B$4),1),'Petty expenses'!$B$3:$B$1002,IF($B$5="","*",$B$5),'Petty expenses'!$D$3:$D$1002,G21))</f>
        <v/>
      </c>
    </row>
    <row r="22">
      <c r="A22" s="7">
        <f>IF(INDEX(Staff,7)="","",INDEX(Staff,7))</f>
        <v/>
      </c>
      <c r="B22" s="17">
        <f>IF($A22="","",COUNTIFS('Daily closing'!$V$3:$V$1002,DATE(YEAR($B$4),MONTH($B$4),1),'Daily closing'!$B$3:$B$1002,IF($B$5="","*",$B$5),'Daily closing'!$E$3:$E$1002,$A22,'Daily closing'!$O$3:$O$1002,"&gt;=0"))</f>
        <v/>
      </c>
      <c r="C22" s="13">
        <f>IF($A22="","",SUMIFS('Daily closing'!$P$3:$P$1002,'Daily closing'!$V$3:$V$1002,DATE(YEAR($B$4),MONTH($B$4),1),'Daily closing'!$B$3:$B$1002,IF($B$5="","*",$B$5),'Daily closing'!$E$3:$E$1002,$A22))</f>
        <v/>
      </c>
      <c r="D22" s="17">
        <f>IF($A22="","",COUNTIFS('Daily closing'!$V$3:$V$1002,DATE(YEAR($B$4),MONTH($B$4),1),'Daily closing'!$B$3:$B$1002,IF($B$5="","*",$B$5),'Daily closing'!$E$3:$E$1002,$A22,'Daily closing'!$P$3:$P$1002,"&lt;0"))</f>
        <v/>
      </c>
      <c r="E22" s="17">
        <f>IF($A22="","",COUNTIFS('Daily closing'!$V$3:$V$1002,DATE(YEAR($B$4),MONTH($B$4),1),'Daily closing'!$B$3:$B$1002,IF($B$5="","*",$B$5),'Daily closing'!$E$3:$E$1002,$A22,'Daily closing'!$T$3:$T$1002,"Reason needed"))</f>
        <v/>
      </c>
      <c r="G22" s="7">
        <f>IF(INDEX(ExpenseTypes,2)="","",INDEX(ExpenseTypes,2))</f>
        <v/>
      </c>
      <c r="H22" s="13">
        <f>IF(G22="","",SUMIFS('Petty expenses'!$E$3:$E$1002,'Petty expenses'!$I$3:$I$1002,DATE(YEAR($B$4),MONTH($B$4),1),'Petty expenses'!$B$3:$B$1002,IF($B$5="","*",$B$5),'Petty expenses'!$D$3:$D$1002,G22))</f>
        <v/>
      </c>
    </row>
    <row r="23">
      <c r="A23" s="7">
        <f>IF(INDEX(Staff,8)="","",INDEX(Staff,8))</f>
        <v/>
      </c>
      <c r="B23" s="17">
        <f>IF($A23="","",COUNTIFS('Daily closing'!$V$3:$V$1002,DATE(YEAR($B$4),MONTH($B$4),1),'Daily closing'!$B$3:$B$1002,IF($B$5="","*",$B$5),'Daily closing'!$E$3:$E$1002,$A23,'Daily closing'!$O$3:$O$1002,"&gt;=0"))</f>
        <v/>
      </c>
      <c r="C23" s="13">
        <f>IF($A23="","",SUMIFS('Daily closing'!$P$3:$P$1002,'Daily closing'!$V$3:$V$1002,DATE(YEAR($B$4),MONTH($B$4),1),'Daily closing'!$B$3:$B$1002,IF($B$5="","*",$B$5),'Daily closing'!$E$3:$E$1002,$A23))</f>
        <v/>
      </c>
      <c r="D23" s="17">
        <f>IF($A23="","",COUNTIFS('Daily closing'!$V$3:$V$1002,DATE(YEAR($B$4),MONTH($B$4),1),'Daily closing'!$B$3:$B$1002,IF($B$5="","*",$B$5),'Daily closing'!$E$3:$E$1002,$A23,'Daily closing'!$P$3:$P$1002,"&lt;0"))</f>
        <v/>
      </c>
      <c r="E23" s="17">
        <f>IF($A23="","",COUNTIFS('Daily closing'!$V$3:$V$1002,DATE(YEAR($B$4),MONTH($B$4),1),'Daily closing'!$B$3:$B$1002,IF($B$5="","*",$B$5),'Daily closing'!$E$3:$E$1002,$A23,'Daily closing'!$T$3:$T$1002,"Reason needed"))</f>
        <v/>
      </c>
      <c r="G23" s="7">
        <f>IF(INDEX(ExpenseTypes,3)="","",INDEX(ExpenseTypes,3))</f>
        <v/>
      </c>
      <c r="H23" s="13">
        <f>IF(G23="","",SUMIFS('Petty expenses'!$E$3:$E$1002,'Petty expenses'!$I$3:$I$1002,DATE(YEAR($B$4),MONTH($B$4),1),'Petty expenses'!$B$3:$B$1002,IF($B$5="","*",$B$5),'Petty expenses'!$D$3:$D$1002,G23))</f>
        <v/>
      </c>
    </row>
    <row r="24">
      <c r="A24" s="7">
        <f>IF(INDEX(Staff,9)="","",INDEX(Staff,9))</f>
        <v/>
      </c>
      <c r="B24" s="17">
        <f>IF($A24="","",COUNTIFS('Daily closing'!$V$3:$V$1002,DATE(YEAR($B$4),MONTH($B$4),1),'Daily closing'!$B$3:$B$1002,IF($B$5="","*",$B$5),'Daily closing'!$E$3:$E$1002,$A24,'Daily closing'!$O$3:$O$1002,"&gt;=0"))</f>
        <v/>
      </c>
      <c r="C24" s="13">
        <f>IF($A24="","",SUMIFS('Daily closing'!$P$3:$P$1002,'Daily closing'!$V$3:$V$1002,DATE(YEAR($B$4),MONTH($B$4),1),'Daily closing'!$B$3:$B$1002,IF($B$5="","*",$B$5),'Daily closing'!$E$3:$E$1002,$A24))</f>
        <v/>
      </c>
      <c r="D24" s="17">
        <f>IF($A24="","",COUNTIFS('Daily closing'!$V$3:$V$1002,DATE(YEAR($B$4),MONTH($B$4),1),'Daily closing'!$B$3:$B$1002,IF($B$5="","*",$B$5),'Daily closing'!$E$3:$E$1002,$A24,'Daily closing'!$P$3:$P$1002,"&lt;0"))</f>
        <v/>
      </c>
      <c r="E24" s="17">
        <f>IF($A24="","",COUNTIFS('Daily closing'!$V$3:$V$1002,DATE(YEAR($B$4),MONTH($B$4),1),'Daily closing'!$B$3:$B$1002,IF($B$5="","*",$B$5),'Daily closing'!$E$3:$E$1002,$A24,'Daily closing'!$T$3:$T$1002,"Reason needed"))</f>
        <v/>
      </c>
      <c r="G24" s="7">
        <f>IF(INDEX(ExpenseTypes,4)="","",INDEX(ExpenseTypes,4))</f>
        <v/>
      </c>
      <c r="H24" s="13">
        <f>IF(G24="","",SUMIFS('Petty expenses'!$E$3:$E$1002,'Petty expenses'!$I$3:$I$1002,DATE(YEAR($B$4),MONTH($B$4),1),'Petty expenses'!$B$3:$B$1002,IF($B$5="","*",$B$5),'Petty expenses'!$D$3:$D$1002,G24))</f>
        <v/>
      </c>
    </row>
    <row r="25">
      <c r="G25" s="7">
        <f>IF(INDEX(ExpenseTypes,5)="","",INDEX(ExpenseTypes,5))</f>
        <v/>
      </c>
      <c r="H25" s="13">
        <f>IF(G25="","",SUMIFS('Petty expenses'!$E$3:$E$1002,'Petty expenses'!$I$3:$I$1002,DATE(YEAR($B$4),MONTH($B$4),1),'Petty expenses'!$B$3:$B$1002,IF($B$5="","*",$B$5),'Petty expenses'!$D$3:$D$1002,G25))</f>
        <v/>
      </c>
    </row>
    <row r="26">
      <c r="G26" s="7">
        <f>IF(INDEX(ExpenseTypes,6)="","",INDEX(ExpenseTypes,6))</f>
        <v/>
      </c>
      <c r="H26" s="13">
        <f>IF(G26="","",SUMIFS('Petty expenses'!$E$3:$E$1002,'Petty expenses'!$I$3:$I$1002,DATE(YEAR($B$4),MONTH($B$4),1),'Petty expenses'!$B$3:$B$1002,IF($B$5="","*",$B$5),'Petty expenses'!$D$3:$D$1002,G26))</f>
        <v/>
      </c>
    </row>
    <row r="27">
      <c r="G27" s="3" t="inlineStr">
        <is>
          <t>Without a receipt</t>
        </is>
      </c>
      <c r="H27" s="13">
        <f>SUMIFS('Petty expenses'!$E$3:$E$1002,'Petty expenses'!$I$3:$I$1002,DATE(YEAR($B$4),MONTH($B$4),1),'Petty expenses'!$B$3:$B$1002,IF($B$5="","*",$B$5),'Petty expenses'!$G$3:$G$1002,"No")</f>
        <v/>
      </c>
    </row>
    <row r="29">
      <c r="A29" s="2" t="inlineStr">
        <is>
          <t>Red: the month’s differences add up to 50 or more short. A small difference that repeats on the same shift is worth a look before it grows.</t>
        </is>
      </c>
    </row>
    <row r="31">
      <c r="A31" s="9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31:H31"/>
  </mergeCells>
  <conditionalFormatting sqref="C9:C12">
    <cfRule type="expression" priority="1" dxfId="0">
      <formula>AND(ISNUMBER(C9),C9&lt;=-50)</formula>
    </cfRule>
  </conditionalFormatting>
  <conditionalFormatting sqref="C16:C24">
    <cfRule type="expression" priority="2" dxfId="0">
      <formula>AND(ISNUMBER(C16),C16&lt;=-50)</formula>
    </cfRule>
  </conditionalFormatting>
  <conditionalFormatting sqref="E16:E24">
    <cfRule type="expression" priority="3" dxfId="1">
      <formula>AND(ISNUMBER(E16),E16&gt;0)</formula>
    </cfRule>
  </conditionalFormatting>
  <dataValidations count="1">
    <dataValidation sqref="B5" showDropDown="0" showInputMessage="0" showErrorMessage="0" allowBlank="1" errorTitle="Not in the list" error="Pick from the list." type="list">
      <formula1>=Branches</formula1>
    </dataValidation>
  </dataValidations>
  <hyperlinks>
    <hyperlink xmlns:r="http://schemas.openxmlformats.org/officeDocument/2006/relationships" ref="A31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daily-cash-closing</dc:title>
  <dcterms:created xmlns:dcterms="http://purl.org/dc/terms/" xmlns:xsi="http://www.w3.org/2001/XMLSchema-instance" xsi:type="dcterms:W3CDTF">2026-10-05T11:08:49Z</dcterms:created>
  <dcterms:modified xmlns:dcterms="http://purl.org/dc/terms/" xmlns:xsi="http://www.w3.org/2001/XMLSchema-instance" xsi:type="dcterms:W3CDTF">2026-10-05T11:08:49Z</dcterms:modified>
</cp:coreProperties>
</file>